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120" yWindow="15" windowWidth="19035" windowHeight="12015" activeTab="0"/>
  </bookViews>
  <sheets>
    <sheet name="ΠΙΝΑΚΑΣ ΠΡΟΣΛΗΠΤΕΟΥ" sheetId="7" r:id="rId1"/>
    <sheet name="ΠΙΝΑΚΑΣ ΓΕΝ ΚΑΤΑΤ ΕΜΠΕΙΡΙΑ " sheetId="9" r:id="rId2"/>
    <sheet name="ΠΙΝ ΓΕΝ ΚΑΤ ΧΩΡΙΣ ΓΕΝ ΕΜΠ" sheetId="10" r:id="rId3"/>
    <sheet name="ΑΠΟΡΡΙΠΤΕΩΝ" sheetId="6" r:id="rId4"/>
  </sheets>
  <definedNames/>
  <calcPr calcId="181029"/>
</workbook>
</file>

<file path=xl/sharedStrings.xml><?xml version="1.0" encoding="utf-8"?>
<sst xmlns="http://schemas.openxmlformats.org/spreadsheetml/2006/main" count="434" uniqueCount="93">
  <si>
    <t>ΤΥΠΙΚΑ ΠΡΟΣΟΝΤΑ</t>
  </si>
  <si>
    <t>Α/Α</t>
  </si>
  <si>
    <t>ΑΡΙΣΤΗ</t>
  </si>
  <si>
    <t>ΚΑΛΗ</t>
  </si>
  <si>
    <t>ΜΟΡΙΑ</t>
  </si>
  <si>
    <t>ΝΑΙ</t>
  </si>
  <si>
    <t>ΠΟΛΥ ΚΑΛΗ</t>
  </si>
  <si>
    <t>ΣΤΟΙΧΕΙΑ ΥΠΟΨΗΦΙΟΥ</t>
  </si>
  <si>
    <t>ΕΠΩΝΥΜΟ</t>
  </si>
  <si>
    <t>ΟΝΟΜΑ</t>
  </si>
  <si>
    <t>ΣΥΝΟΛΟ ΜΟΡΙΩΝ</t>
  </si>
  <si>
    <t>ΒΑΘΜΟΣ ΤΙΤΛΟΥ ΣΠΟΥΔΩΝ</t>
  </si>
  <si>
    <t>ΕΝΤΟΠΙΟΤΗΤΑ</t>
  </si>
  <si>
    <t>ΟΧΙ</t>
  </si>
  <si>
    <t>ΤΙΤΛΟΣ ΣΠΟΥΔΩΝ (κωδ. 013)</t>
  </si>
  <si>
    <t>ΒΕΒΑΙΩΣΗ ΑΣΚΗΣΗΣ ΕΠΑΓΓΕΛΜΑΤΟΣ (κωδ. 132)</t>
  </si>
  <si>
    <t>ΓΝΩΣΗ ΧΕΙΡΙΣΜΟΥ Η/Υ (κωδ. 147)</t>
  </si>
  <si>
    <t xml:space="preserve">ΚΑΛΗ ΓΝΩΣΗ ΑΓΓΛΙΚΗΣ ΓΛΩΣΣΑΣ (κωδ. 150) </t>
  </si>
  <si>
    <t>ΜΕΤΑΠΤΥΧΙΑΚΟΣ ΤΙΤΛΟΣ ΣΤΟ ΓΝΩΣΤΙΚΟ ΑΝΤΙΚΕΙΜΕΝΟ (κωδ. 201)</t>
  </si>
  <si>
    <t>ΜΕΤΑΠΤΥΧΙΑΚΟΣ ΤΙΤΛΟΣ ΣΕ ΑΛΛΟ ΓΝΩΣΤΙΚΟ ΑΝΤΙΚΕΙΜΕΝΟ (κωδ. 202)</t>
  </si>
  <si>
    <t>ΔΙΔΑΚΤΟΡΙΚΟΣ ΤΙΤΛΟΣ ΣΤΟ ΓΝΩΣΤΙΚΟ ΑΝΤΙΚΕΙΜΕΝΟ (κωδ. 203)</t>
  </si>
  <si>
    <t>ΔΙΔΑΚΤΟΡΙΚΟΣ ΤΙΤΛΟΣ ΣΕ ΑΛΛΟ ΓΝΩΣΤΙΚΟ ΑΝΤΙΚΕΙΜΕΝΟ (κωδ. 204)</t>
  </si>
  <si>
    <t>ΓΝΩΣΗ ΔΕΥΤΕΡΗΣ ΞΕΝΗΣ ΓΛΩΣΣΑΣ (κωδ. 205)</t>
  </si>
  <si>
    <t>ΓΝΩΣΗ ΤΡΙΤΗΣ ΞΕΝΗΣ ΓΛΩΣΣΑΣ (κωδ. 206)</t>
  </si>
  <si>
    <t>ΓΝΩΣΗ ΑΓΓΛΙΚΗΣ ΓΛΩΣΣΑΣ (κωδ. 207)</t>
  </si>
  <si>
    <t>ΔΕΥΤΕΡΟΣ ΤΙΤΛΟΣ ΣΠΟΥΔΩΝ ΣΤΟ ΓΝΩΣΤΙΚΟ ΑΝΤΙΚΕΙΜΕΝΟ (κωδ. 208)</t>
  </si>
  <si>
    <t xml:space="preserve">ΕΜΠΕΙΡΙΑ ΣΕ Β/ΘΜΙΟ Ή Γ/ΘΜΙΟ ΝΟΣΗΛΕΥΤΙΚΟ ΙΔΡΥΜΑ (έως και 24 μήνες) (κωδ. 211) </t>
  </si>
  <si>
    <t>ΕΜΠΕΙΡΙΑ ΣΤΟ ΑΝΤΙΚΕΙΜΕΝΟ (έως και 84 μήνες) (κωδ. 212)</t>
  </si>
  <si>
    <t>ΠΡΟΣΘΕΤΑ - ΜΟΡΙΟΔΟΤΟΥΜΕΝΑ ΠΡΟΣΟΝΤΑ</t>
  </si>
  <si>
    <t>ΑΡΙΘΜΟΣ ΠΡΩΤΟΚΟΛΛΟΥ ΑΙΤΗΣΗΣ</t>
  </si>
  <si>
    <t>370/24-09-2018</t>
  </si>
  <si>
    <t>ΑΝΑΣΤΑΣΟΠΟΥΛΟΣ</t>
  </si>
  <si>
    <t>ΝΙΚΟΛΑΟΣ</t>
  </si>
  <si>
    <t>513/25-09-2018</t>
  </si>
  <si>
    <t>ΔΡΟΣΟΥ</t>
  </si>
  <si>
    <t>ΔΕΣΠΟΙΝΑ</t>
  </si>
  <si>
    <t>2443/02-10-2018</t>
  </si>
  <si>
    <t>ΖΑΓΑΝΑΣ</t>
  </si>
  <si>
    <t>ΕΥΑΓΓΕΛΟΣ</t>
  </si>
  <si>
    <t>408/25-09-2018</t>
  </si>
  <si>
    <t>ΚΑΝΑΚΗΣ</t>
  </si>
  <si>
    <t>964/27-09-2018</t>
  </si>
  <si>
    <t>ΚΟΥΤΡΟΜΑΝΟΥ</t>
  </si>
  <si>
    <t>ΟΛΓΑ</t>
  </si>
  <si>
    <t>1149/28-09-2018</t>
  </si>
  <si>
    <t>1280/28-09-2018</t>
  </si>
  <si>
    <t>ΜΑΓΚΑΝΑΔΕΛΛΗΣ</t>
  </si>
  <si>
    <t>ΔΗΜΗΤΡΙΟΣ</t>
  </si>
  <si>
    <t>2393/02-10-2018</t>
  </si>
  <si>
    <t>ΜΗΤΡΟΠΟΥΛΟΥ</t>
  </si>
  <si>
    <t>ΕΙΡΗΝΗ</t>
  </si>
  <si>
    <t>2417/02-10-2018</t>
  </si>
  <si>
    <t>ΜΠΕΡΗΣ</t>
  </si>
  <si>
    <t>ΤΗΛΕΜΑΧΟΣ</t>
  </si>
  <si>
    <t>850/27-09-2018</t>
  </si>
  <si>
    <t>904/27-09-2018</t>
  </si>
  <si>
    <t>71/19-09-2018</t>
  </si>
  <si>
    <t>2322/02-10-2018</t>
  </si>
  <si>
    <t>371/24-09-2018</t>
  </si>
  <si>
    <t>963/27-09-2018</t>
  </si>
  <si>
    <t>ΧΑΛΑΡΗΣ</t>
  </si>
  <si>
    <t>ΙΩΑΝΝΗΣ</t>
  </si>
  <si>
    <t>1724/01-10-2018</t>
  </si>
  <si>
    <t>ΧΑΤΖΗΣΑΒΒΑΣ</t>
  </si>
  <si>
    <t>ΓΕΩΡΓΙΟΣ</t>
  </si>
  <si>
    <t>ΑΔΤ</t>
  </si>
  <si>
    <t>**1906</t>
  </si>
  <si>
    <t>**7990</t>
  </si>
  <si>
    <t>ΠΑΡΑΤΗΡΗΣΕΙΣ</t>
  </si>
  <si>
    <t>**2739</t>
  </si>
  <si>
    <t>**1765</t>
  </si>
  <si>
    <t>**1901</t>
  </si>
  <si>
    <t>**0693</t>
  </si>
  <si>
    <t>**0724</t>
  </si>
  <si>
    <t>**4606</t>
  </si>
  <si>
    <t>**5517</t>
  </si>
  <si>
    <t>**6340</t>
  </si>
  <si>
    <t>**2528</t>
  </si>
  <si>
    <t>**9844</t>
  </si>
  <si>
    <t>**3532</t>
  </si>
  <si>
    <t>**7427</t>
  </si>
  <si>
    <t>**0667</t>
  </si>
  <si>
    <t>**5541</t>
  </si>
  <si>
    <t>ΑΙΤΙΟΛΟΓΙΑ ΑΠΟΡΡΙΨΗΣ</t>
  </si>
  <si>
    <t>ΑΠΌ ΠΙΝΑΚΑ ΕΝΤΟΠΙΟΤΗΤΑΣ</t>
  </si>
  <si>
    <t xml:space="preserve"> </t>
  </si>
  <si>
    <t>ΠΑΡΑΤΗΡΗΣΗ</t>
  </si>
  <si>
    <r>
      <t xml:space="preserve">ΤΕ1 - ΤΕ ΤΕΧΝΟΛΟΓΩΝ ΑΠΕΙΚΟΝΙΣΕΩΝ (ΡΑΔΙΟΛΟΓΙΑΣ-ΑΚΤΙΝΟΛΟΓΙΑΣ) 
</t>
    </r>
    <r>
      <rPr>
        <b/>
        <u val="single"/>
        <sz val="14"/>
        <color theme="1"/>
        <rFont val="Calibri"/>
        <family val="2"/>
        <scheme val="minor"/>
      </rPr>
      <t>ΠΡΟΣΩΡΙΝΟΣ ΠΙΝΑΚΑΣ ΠΡΟΣΛΗΠΤΕΩΝ</t>
    </r>
    <r>
      <rPr>
        <b/>
        <sz val="14"/>
        <color theme="1"/>
        <rFont val="Calibri"/>
        <family val="2"/>
        <scheme val="minor"/>
      </rPr>
      <t xml:space="preserve">
(2 ΘΕΣΕΙΣ ΜΕ ΓΕΝΙΚΗ ΕΜΠΕΙΡΙΑ, 1 ΘΕΣΗ ΧΩΡΙΣ ΓΕΝΙΚΗ ΕΜΠΕΙΡΙΑ, 1 ΘΕΣΗ ΠΟΛΥΤΕΚΝΩΝ ΚΑΙ ΤΕΚΝΩΝ ΠΟΛΥΤΕΚΝΩΝ ΧΩΡΙΣ ΓΕΝΙΚΗ ΕΜΠΕΙΡΙΑ) 
</t>
    </r>
  </si>
  <si>
    <t>147, 150</t>
  </si>
  <si>
    <t xml:space="preserve">Δεν βρέθηκε υποψήφιος να πληροί προϋποθέσεις χρήσης ιδιότητας πολυτέκνων ή τέκνων πολυτέκνων και η θέση καλύπτεται από τον αντίστοιχο πίνακα γενικής κατάταξης χωρίς γενική εμπειρία </t>
  </si>
  <si>
    <r>
      <t xml:space="preserve">ΤΕ1 - ΤΕ ΤΕΧΝΟΛΟΓΩΝ ΑΠΕΙΚΟΝΙΣΕΩΝ (ΡΑΔΙΟΛΟΓΙΑΣ-ΑΚΤΙΝΟΛΟΓΙΑΣ)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(ΜΕ ΓΕΝΙΚΗ ΕΜΠΕΙΡΙΑ)</t>
    </r>
  </si>
  <si>
    <r>
      <t xml:space="preserve">ΤΕ1 - ΤΕ ΡΑΔΙΟΛΟΓΟΙ/ΑΚΤΙΝΟΛΟΓΟΙ
</t>
    </r>
    <r>
      <rPr>
        <b/>
        <u val="single"/>
        <sz val="14"/>
        <color theme="1"/>
        <rFont val="Calibri"/>
        <family val="2"/>
        <scheme val="minor"/>
      </rPr>
      <t>ΠΡΟΣΩΡΙΝΟΣ ΠΙΝΑΚΑΣ ΑΠΟΡΡΙΠΤΕΩΝ</t>
    </r>
  </si>
  <si>
    <r>
      <t xml:space="preserve">ΤΕ1 - ΤΕ ΤΕΧΝΟΛΟΓΩΝ ΑΠΕΙΚΟΝΙΣΕΩΝ (ΡΑΔΙΟΛΟΓΙΑΣ-ΑΚΤΙΝΟΛΟΓΙΑΣ)
</t>
    </r>
    <r>
      <rPr>
        <b/>
        <u val="single"/>
        <sz val="14"/>
        <color theme="1"/>
        <rFont val="Calibri"/>
        <family val="2"/>
        <scheme val="minor"/>
      </rPr>
      <t>ΠΡΟΣΩΡΙΝΟΣ ΠΙΝΑΚΑΣ ΓΕΝΙΚΗΣ ΚΑΤΑΤΑΞΗΣ (ΧΩΡΙΣ ΓΕΝΙΚΗ ΕΜΠΕΙΡΙΑ)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</si>
</sst>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0" xfId="0" applyProtection="1">
      <protection hidden="1"/>
    </xf>
    <xf numFmtId="0" fontId="6" fillId="0" borderId="0" xfId="0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2" fillId="0" borderId="4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1" xfId="0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 wrapText="1"/>
      <protection hidden="1"/>
    </xf>
    <xf numFmtId="0" fontId="4" fillId="0" borderId="1" xfId="0" applyFont="1" applyBorder="1" applyAlignment="1" applyProtection="1">
      <alignment horizontal="center" wrapText="1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3" xfId="0" applyFont="1" applyBorder="1" applyAlignment="1" applyProtection="1">
      <alignment/>
      <protection hidden="1"/>
    </xf>
    <xf numFmtId="0" fontId="4" fillId="0" borderId="6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wrapText="1"/>
      <protection hidden="1"/>
    </xf>
    <xf numFmtId="0" fontId="4" fillId="0" borderId="3" xfId="0" applyFont="1" applyBorder="1" applyAlignment="1" applyProtection="1">
      <alignment horizont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"/>
  <sheetViews>
    <sheetView tabSelected="1" workbookViewId="0" topLeftCell="A1">
      <selection activeCell="I7" sqref="I7"/>
    </sheetView>
  </sheetViews>
  <sheetFormatPr defaultColWidth="9.140625" defaultRowHeight="15"/>
  <cols>
    <col min="1" max="1" width="9.140625" style="26" customWidth="1"/>
    <col min="2" max="2" width="15.421875" style="26" bestFit="1" customWidth="1"/>
    <col min="3" max="3" width="7.00390625" style="26" bestFit="1" customWidth="1"/>
    <col min="4" max="4" width="21.57421875" style="26" customWidth="1"/>
    <col min="5" max="5" width="10.140625" style="26" bestFit="1" customWidth="1"/>
    <col min="6" max="33" width="9.140625" style="26" customWidth="1"/>
    <col min="34" max="34" width="18.8515625" style="26" bestFit="1" customWidth="1"/>
    <col min="35" max="35" width="48.28125" style="26" bestFit="1" customWidth="1"/>
    <col min="36" max="16384" width="9.140625" style="26" customWidth="1"/>
  </cols>
  <sheetData>
    <row r="1" spans="1:34" s="8" customFormat="1" ht="147" customHeight="1">
      <c r="A1" s="39" t="s">
        <v>87</v>
      </c>
      <c r="B1" s="40"/>
      <c r="C1" s="40"/>
      <c r="D1" s="40"/>
      <c r="E1" s="40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3" s="10" customFormat="1" ht="15.75">
      <c r="A2" s="41" t="s">
        <v>7</v>
      </c>
      <c r="B2" s="41"/>
      <c r="C2" s="41"/>
      <c r="D2" s="41"/>
      <c r="E2" s="41"/>
      <c r="F2" s="41" t="s">
        <v>0</v>
      </c>
      <c r="G2" s="41"/>
      <c r="H2" s="41"/>
      <c r="I2" s="41"/>
      <c r="J2" s="41"/>
      <c r="K2" s="41"/>
      <c r="L2" s="9"/>
      <c r="M2" s="9"/>
      <c r="N2" s="41" t="s">
        <v>28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5" s="14" customFormat="1" ht="94.5" customHeight="1">
      <c r="A3" s="11" t="s">
        <v>1</v>
      </c>
      <c r="B3" s="11" t="s">
        <v>29</v>
      </c>
      <c r="C3" s="11" t="s">
        <v>65</v>
      </c>
      <c r="D3" s="11" t="s">
        <v>8</v>
      </c>
      <c r="E3" s="11" t="s">
        <v>9</v>
      </c>
      <c r="F3" s="11" t="s">
        <v>14</v>
      </c>
      <c r="G3" s="11" t="s">
        <v>11</v>
      </c>
      <c r="H3" s="11" t="s">
        <v>4</v>
      </c>
      <c r="I3" s="11" t="s">
        <v>15</v>
      </c>
      <c r="J3" s="11" t="s">
        <v>16</v>
      </c>
      <c r="K3" s="11" t="s">
        <v>17</v>
      </c>
      <c r="L3" s="11"/>
      <c r="M3" s="12" t="s">
        <v>12</v>
      </c>
      <c r="N3" s="11" t="s">
        <v>18</v>
      </c>
      <c r="O3" s="11" t="s">
        <v>4</v>
      </c>
      <c r="P3" s="11" t="s">
        <v>19</v>
      </c>
      <c r="Q3" s="11" t="s">
        <v>4</v>
      </c>
      <c r="R3" s="11" t="s">
        <v>20</v>
      </c>
      <c r="S3" s="11" t="s">
        <v>4</v>
      </c>
      <c r="T3" s="11" t="s">
        <v>21</v>
      </c>
      <c r="U3" s="11" t="s">
        <v>4</v>
      </c>
      <c r="V3" s="11" t="s">
        <v>22</v>
      </c>
      <c r="W3" s="11" t="s">
        <v>4</v>
      </c>
      <c r="X3" s="11" t="s">
        <v>23</v>
      </c>
      <c r="Y3" s="11" t="s">
        <v>4</v>
      </c>
      <c r="Z3" s="11" t="s">
        <v>24</v>
      </c>
      <c r="AA3" s="11" t="s">
        <v>4</v>
      </c>
      <c r="AB3" s="11" t="s">
        <v>25</v>
      </c>
      <c r="AC3" s="11" t="s">
        <v>4</v>
      </c>
      <c r="AD3" s="11" t="s">
        <v>26</v>
      </c>
      <c r="AE3" s="11" t="s">
        <v>4</v>
      </c>
      <c r="AF3" s="11" t="s">
        <v>27</v>
      </c>
      <c r="AG3" s="11" t="s">
        <v>4</v>
      </c>
      <c r="AH3" s="13" t="s">
        <v>10</v>
      </c>
      <c r="AI3" s="11" t="s">
        <v>68</v>
      </c>
    </row>
    <row r="4" spans="1:35" s="17" customFormat="1" ht="18" customHeight="1">
      <c r="A4" s="1">
        <v>1</v>
      </c>
      <c r="B4" s="15" t="s">
        <v>41</v>
      </c>
      <c r="C4" s="15" t="s">
        <v>70</v>
      </c>
      <c r="D4" s="16" t="s">
        <v>42</v>
      </c>
      <c r="E4" s="16" t="s">
        <v>43</v>
      </c>
      <c r="F4" s="1" t="s">
        <v>5</v>
      </c>
      <c r="G4" s="1">
        <v>6.74</v>
      </c>
      <c r="H4" s="1">
        <f>G4*110</f>
        <v>741.4</v>
      </c>
      <c r="I4" s="1" t="s">
        <v>5</v>
      </c>
      <c r="J4" s="1" t="s">
        <v>5</v>
      </c>
      <c r="K4" s="1" t="s">
        <v>5</v>
      </c>
      <c r="L4" s="1" t="str">
        <f>IF(AND(F4="ΝΑΙ",IF(I4="ΝΑΙ",J4="ΝΑΙ",)*AND(K4="ΝΑΙ")),"ΟΚ","ΑΠΟΡΡΙΠΤΕΤΑΙ")</f>
        <v>ΟΚ</v>
      </c>
      <c r="M4" s="1" t="s">
        <v>5</v>
      </c>
      <c r="N4" s="1"/>
      <c r="O4" s="1">
        <f>IF(N4="ΝΑΙ",120,0)</f>
        <v>0</v>
      </c>
      <c r="P4" s="1"/>
      <c r="Q4" s="1">
        <f>IF(P4="ΝΑΙ",60,0)</f>
        <v>0</v>
      </c>
      <c r="R4" s="1"/>
      <c r="S4" s="1">
        <f>IF(R4="ΝΑΙ",250,0)</f>
        <v>0</v>
      </c>
      <c r="T4" s="1"/>
      <c r="U4" s="1">
        <f>IF(T4="ΝΑΙ",120,0)</f>
        <v>0</v>
      </c>
      <c r="V4" s="1"/>
      <c r="W4" s="1">
        <f>IF(V4="ΑΡΙΣΤΗ",70,IF(V4="ΠΟΛΥ ΚΑΛΗ",50,IF(V4="ΚΑΛΗ",30,)))</f>
        <v>0</v>
      </c>
      <c r="X4" s="1"/>
      <c r="Y4" s="1">
        <f>IF(X4="ΑΡΙΣΤΗ",70,IF(X4="ΠΟΛΥ ΚΑΛΗ",50,IF(X4="ΚΑΛΗ",30,)))</f>
        <v>0</v>
      </c>
      <c r="Z4" s="1" t="s">
        <v>3</v>
      </c>
      <c r="AA4" s="1">
        <f>IF(Z4="ΑΡΙΣΤΗ",70,IF(Z4="ΠΟΛΥ ΚΑΛΗ",50,IF(Z4="ΚΑΛΗ",30,)))</f>
        <v>30</v>
      </c>
      <c r="AB4" s="1"/>
      <c r="AC4" s="1">
        <f>IF(AB4="ΝΑΙ",150,0)</f>
        <v>0</v>
      </c>
      <c r="AD4" s="1">
        <v>24</v>
      </c>
      <c r="AE4" s="1">
        <f>AD4*17</f>
        <v>408</v>
      </c>
      <c r="AF4" s="1"/>
      <c r="AG4" s="1">
        <f>AF4*7</f>
        <v>0</v>
      </c>
      <c r="AH4" s="2">
        <f>H4+AC4+O4+Q4+S4+U4+Y4+AA4+AE4+AG4+W4</f>
        <v>1179.4</v>
      </c>
      <c r="AI4" s="1"/>
    </row>
    <row r="5" spans="1:35" s="17" customFormat="1" ht="18" customHeight="1">
      <c r="A5" s="1">
        <v>2</v>
      </c>
      <c r="B5" s="15" t="s">
        <v>33</v>
      </c>
      <c r="C5" s="15" t="s">
        <v>67</v>
      </c>
      <c r="D5" s="16" t="s">
        <v>34</v>
      </c>
      <c r="E5" s="16" t="s">
        <v>35</v>
      </c>
      <c r="F5" s="1" t="s">
        <v>5</v>
      </c>
      <c r="G5" s="1">
        <v>7.9</v>
      </c>
      <c r="H5" s="1">
        <f>G5*110</f>
        <v>869</v>
      </c>
      <c r="I5" s="1" t="s">
        <v>5</v>
      </c>
      <c r="J5" s="1" t="s">
        <v>5</v>
      </c>
      <c r="K5" s="1" t="s">
        <v>5</v>
      </c>
      <c r="L5" s="1" t="str">
        <f>IF(AND(F5="ΝΑΙ",IF(I5="ΝΑΙ",J5="ΝΑΙ",)*AND(K5="ΝΑΙ")),"ΟΚ","ΑΠΟΡΡΙΠΤΕΤΑΙ")</f>
        <v>ΟΚ</v>
      </c>
      <c r="M5" s="1" t="s">
        <v>5</v>
      </c>
      <c r="N5" s="1"/>
      <c r="O5" s="1">
        <f>IF(N5="ΝΑΙ",120,0)</f>
        <v>0</v>
      </c>
      <c r="P5" s="1"/>
      <c r="Q5" s="1">
        <f>IF(P5="ΝΑΙ",60,0)</f>
        <v>0</v>
      </c>
      <c r="R5" s="1"/>
      <c r="S5" s="1">
        <f>IF(R5="ΝΑΙ",250,0)</f>
        <v>0</v>
      </c>
      <c r="T5" s="1"/>
      <c r="U5" s="1">
        <f>IF(T5="ΝΑΙ",120,0)</f>
        <v>0</v>
      </c>
      <c r="V5" s="1"/>
      <c r="W5" s="1">
        <f>IF(V5="ΑΡΙΣΤΗ",70,IF(V5="ΠΟΛΥ ΚΑΛΗ",50,IF(V5="ΚΑΛΗ",30,)))</f>
        <v>0</v>
      </c>
      <c r="X5" s="1"/>
      <c r="Y5" s="1">
        <f>IF(X5="ΑΡΙΣΤΗ",70,IF(X5="ΠΟΛΥ ΚΑΛΗ",50,IF(X5="ΚΑΛΗ",30,)))</f>
        <v>0</v>
      </c>
      <c r="Z5" s="1" t="s">
        <v>2</v>
      </c>
      <c r="AA5" s="1">
        <f>IF(Z5="ΑΡΙΣΤΗ",70,IF(Z5="ΠΟΛΥ ΚΑΛΗ",50,IF(Z5="ΚΑΛΗ",30,)))</f>
        <v>70</v>
      </c>
      <c r="AB5" s="1"/>
      <c r="AC5" s="1">
        <f>IF(AB5="ΝΑΙ",150,0)</f>
        <v>0</v>
      </c>
      <c r="AD5" s="1"/>
      <c r="AE5" s="1">
        <f>AD5*17</f>
        <v>0</v>
      </c>
      <c r="AF5" s="1">
        <v>6</v>
      </c>
      <c r="AG5" s="1">
        <f>AF5*7</f>
        <v>42</v>
      </c>
      <c r="AH5" s="2">
        <f>H5+AC5+O5+Q5+S5+U5+Y5+AA5+AE5+AG5+W5</f>
        <v>981</v>
      </c>
      <c r="AI5" s="1" t="s">
        <v>84</v>
      </c>
    </row>
    <row r="6" spans="1:33" s="10" customFormat="1" ht="15.75">
      <c r="A6" s="42" t="s">
        <v>7</v>
      </c>
      <c r="B6" s="43"/>
      <c r="C6" s="43"/>
      <c r="D6" s="43"/>
      <c r="E6" s="43"/>
      <c r="F6" s="44" t="s">
        <v>0</v>
      </c>
      <c r="G6" s="44"/>
      <c r="H6" s="44"/>
      <c r="I6" s="44"/>
      <c r="J6" s="41"/>
      <c r="K6" s="41"/>
      <c r="L6" s="18"/>
      <c r="M6" s="9"/>
      <c r="N6" s="43" t="s">
        <v>28</v>
      </c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5"/>
    </row>
    <row r="7" spans="1:35" s="14" customFormat="1" ht="94.5" customHeight="1">
      <c r="A7" s="11" t="s">
        <v>1</v>
      </c>
      <c r="B7" s="11" t="s">
        <v>29</v>
      </c>
      <c r="C7" s="19" t="s">
        <v>65</v>
      </c>
      <c r="D7" s="19" t="s">
        <v>8</v>
      </c>
      <c r="E7" s="19" t="s">
        <v>9</v>
      </c>
      <c r="F7" s="20" t="s">
        <v>14</v>
      </c>
      <c r="G7" s="20" t="s">
        <v>11</v>
      </c>
      <c r="H7" s="20" t="s">
        <v>4</v>
      </c>
      <c r="I7" s="20" t="s">
        <v>15</v>
      </c>
      <c r="J7" s="11" t="s">
        <v>16</v>
      </c>
      <c r="K7" s="11" t="s">
        <v>17</v>
      </c>
      <c r="L7" s="21"/>
      <c r="M7" s="22" t="s">
        <v>12</v>
      </c>
      <c r="N7" s="20" t="s">
        <v>18</v>
      </c>
      <c r="O7" s="11" t="s">
        <v>4</v>
      </c>
      <c r="P7" s="20" t="s">
        <v>19</v>
      </c>
      <c r="Q7" s="20" t="s">
        <v>4</v>
      </c>
      <c r="R7" s="11" t="s">
        <v>20</v>
      </c>
      <c r="S7" s="11" t="s">
        <v>4</v>
      </c>
      <c r="T7" s="11" t="s">
        <v>21</v>
      </c>
      <c r="U7" s="11" t="s">
        <v>4</v>
      </c>
      <c r="V7" s="11" t="s">
        <v>22</v>
      </c>
      <c r="W7" s="11" t="s">
        <v>4</v>
      </c>
      <c r="X7" s="11" t="s">
        <v>23</v>
      </c>
      <c r="Y7" s="11" t="s">
        <v>4</v>
      </c>
      <c r="Z7" s="11" t="s">
        <v>24</v>
      </c>
      <c r="AA7" s="19" t="s">
        <v>4</v>
      </c>
      <c r="AB7" s="11" t="s">
        <v>25</v>
      </c>
      <c r="AC7" s="11" t="s">
        <v>4</v>
      </c>
      <c r="AD7" s="11" t="s">
        <v>26</v>
      </c>
      <c r="AE7" s="11" t="s">
        <v>4</v>
      </c>
      <c r="AF7" s="11" t="s">
        <v>27</v>
      </c>
      <c r="AG7" s="23" t="s">
        <v>4</v>
      </c>
      <c r="AH7" s="24" t="s">
        <v>10</v>
      </c>
      <c r="AI7" s="11" t="s">
        <v>68</v>
      </c>
    </row>
    <row r="8" spans="1:45" s="17" customFormat="1" ht="18" customHeight="1">
      <c r="A8" s="1">
        <v>1</v>
      </c>
      <c r="B8" s="25" t="s">
        <v>62</v>
      </c>
      <c r="C8" s="25" t="s">
        <v>82</v>
      </c>
      <c r="D8" s="1" t="s">
        <v>63</v>
      </c>
      <c r="E8" s="1" t="s">
        <v>64</v>
      </c>
      <c r="F8" s="5" t="s">
        <v>5</v>
      </c>
      <c r="G8" s="5">
        <v>8.17</v>
      </c>
      <c r="H8" s="5">
        <f>G8*110</f>
        <v>898.7</v>
      </c>
      <c r="I8" s="5" t="s">
        <v>5</v>
      </c>
      <c r="J8" s="1" t="s">
        <v>5</v>
      </c>
      <c r="K8" s="1" t="s">
        <v>5</v>
      </c>
      <c r="L8" s="6" t="str">
        <f>IF(AND(F8="ΝΑΙ",IF(I8="ΝΑΙ",J8="ΝΑΙ",)*AND(K8="ΝΑΙ")),"ΟΚ","ΑΠΟΡΡΙΠΤΕΤΑΙ")</f>
        <v>ΟΚ</v>
      </c>
      <c r="M8" s="6" t="s">
        <v>13</v>
      </c>
      <c r="N8" s="5"/>
      <c r="O8" s="1">
        <f>IF(N8="ΝΑΙ",120,0)</f>
        <v>0</v>
      </c>
      <c r="P8" s="5"/>
      <c r="Q8" s="5">
        <f>IF(P8="ΝΑΙ",60,0)</f>
        <v>0</v>
      </c>
      <c r="R8" s="1"/>
      <c r="S8" s="1">
        <f>IF(R8="ΝΑΙ",250,0)</f>
        <v>0</v>
      </c>
      <c r="T8" s="1"/>
      <c r="U8" s="1">
        <f>IF(T8="ΝΑΙ",120,0)</f>
        <v>0</v>
      </c>
      <c r="V8" s="1" t="s">
        <v>3</v>
      </c>
      <c r="W8" s="1">
        <f>IF(V8="ΑΡΙΣΤΗ",70,IF(V8="ΠΟΛΥ ΚΑΛΗ",50,IF(V8="ΚΑΛΗ",30,)))</f>
        <v>30</v>
      </c>
      <c r="X8" s="1"/>
      <c r="Y8" s="1">
        <f>IF(X8="ΑΡΙΣΤΗ",70,IF(X8="ΠΟΛΥ ΚΑΛΗ",50,IF(X8="ΚΑΛΗ",30,)))</f>
        <v>0</v>
      </c>
      <c r="Z8" s="1" t="s">
        <v>3</v>
      </c>
      <c r="AA8" s="1">
        <f>IF(Z8="ΑΡΙΣΤΗ",70,IF(Z8="ΠΟΛΥ ΚΑΛΗ",50,IF(Z8="ΚΑΛΗ",30,)))</f>
        <v>30</v>
      </c>
      <c r="AB8" s="1"/>
      <c r="AC8" s="1">
        <f>IF(AB8="ΝΑΙ",150,0)</f>
        <v>0</v>
      </c>
      <c r="AD8" s="1">
        <v>6</v>
      </c>
      <c r="AE8" s="1">
        <f>AD8*17</f>
        <v>102</v>
      </c>
      <c r="AF8" s="1"/>
      <c r="AG8" s="3">
        <f>AF8*7</f>
        <v>0</v>
      </c>
      <c r="AH8" s="4">
        <f>H8+AC8+O8+Q8+S8+U8+Y8+AA8+AE8+AG8+W8</f>
        <v>1060.7</v>
      </c>
      <c r="AI8" s="1"/>
      <c r="AR8" s="17" t="s">
        <v>5</v>
      </c>
      <c r="AS8" s="17" t="s">
        <v>2</v>
      </c>
    </row>
    <row r="9" spans="1:45" s="17" customFormat="1" ht="18" customHeight="1">
      <c r="A9" s="1">
        <v>2</v>
      </c>
      <c r="B9" s="25" t="s">
        <v>48</v>
      </c>
      <c r="C9" s="25" t="s">
        <v>74</v>
      </c>
      <c r="D9" s="1" t="s">
        <v>49</v>
      </c>
      <c r="E9" s="1" t="s">
        <v>50</v>
      </c>
      <c r="F9" s="5" t="s">
        <v>5</v>
      </c>
      <c r="G9" s="5">
        <v>6.42</v>
      </c>
      <c r="H9" s="5">
        <f>G9*110</f>
        <v>706.2</v>
      </c>
      <c r="I9" s="5" t="s">
        <v>5</v>
      </c>
      <c r="J9" s="1" t="s">
        <v>5</v>
      </c>
      <c r="K9" s="1" t="s">
        <v>5</v>
      </c>
      <c r="L9" s="6" t="str">
        <f>IF(AND(F9="ΝΑΙ",IF(I9="ΝΑΙ",J9="ΝΑΙ",)*AND(K9="ΝΑΙ")),"ΟΚ","ΑΠΟΡΡΙΠΤΕΤΑΙ")</f>
        <v>ΟΚ</v>
      </c>
      <c r="M9" s="6" t="s">
        <v>13</v>
      </c>
      <c r="N9" s="5"/>
      <c r="O9" s="1">
        <f>IF(N9="ΝΑΙ",120,0)</f>
        <v>0</v>
      </c>
      <c r="P9" s="5"/>
      <c r="Q9" s="5">
        <f>IF(P9="ΝΑΙ",60,0)</f>
        <v>0</v>
      </c>
      <c r="R9" s="1"/>
      <c r="S9" s="1">
        <f>IF(R9="ΝΑΙ",250,0)</f>
        <v>0</v>
      </c>
      <c r="T9" s="1"/>
      <c r="U9" s="1">
        <f>IF(T9="ΝΑΙ",120,0)</f>
        <v>0</v>
      </c>
      <c r="V9" s="1" t="s">
        <v>3</v>
      </c>
      <c r="W9" s="1">
        <f>IF(V9="ΑΡΙΣΤΗ",70,IF(V9="ΠΟΛΥ ΚΑΛΗ",50,IF(V9="ΚΑΛΗ",30,)))</f>
        <v>30</v>
      </c>
      <c r="X9" s="1"/>
      <c r="Y9" s="1">
        <f>IF(X9="ΑΡΙΣΤΗ",70,IF(X9="ΠΟΛΥ ΚΑΛΗ",50,IF(X9="ΚΑΛΗ",30,)))</f>
        <v>0</v>
      </c>
      <c r="Z9" s="1" t="s">
        <v>3</v>
      </c>
      <c r="AA9" s="1">
        <f>IF(Z9="ΑΡΙΣΤΗ",70,IF(Z9="ΠΟΛΥ ΚΑΛΗ",50,IF(Z9="ΚΑΛΗ",30,)))</f>
        <v>30</v>
      </c>
      <c r="AB9" s="1"/>
      <c r="AC9" s="1">
        <f>IF(AB9="ΝΑΙ",150,0)</f>
        <v>0</v>
      </c>
      <c r="AD9" s="1">
        <v>12</v>
      </c>
      <c r="AE9" s="1">
        <f>AD9*17</f>
        <v>204</v>
      </c>
      <c r="AF9" s="1"/>
      <c r="AG9" s="3">
        <f>AF9*7</f>
        <v>0</v>
      </c>
      <c r="AH9" s="4">
        <f>H9+AC9+O9+Q9+S9+U9+Y9+AA9+AE9+AG9+W9</f>
        <v>970.2</v>
      </c>
      <c r="AI9" s="1"/>
      <c r="AR9" s="17" t="s">
        <v>13</v>
      </c>
      <c r="AS9" s="17" t="s">
        <v>6</v>
      </c>
    </row>
    <row r="10" ht="26.25" customHeight="1">
      <c r="B10" s="27" t="s">
        <v>86</v>
      </c>
    </row>
    <row r="11" spans="2:35" ht="20.25" customHeight="1">
      <c r="B11" s="38" t="s">
        <v>89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</row>
    <row r="16" ht="15">
      <c r="AH16" s="26" t="s">
        <v>85</v>
      </c>
    </row>
  </sheetData>
  <sheetProtection password="91FB" sheet="1" objects="1" scenarios="1"/>
  <mergeCells count="8">
    <mergeCell ref="B11:AI11"/>
    <mergeCell ref="A1:E1"/>
    <mergeCell ref="A2:E2"/>
    <mergeCell ref="F2:K2"/>
    <mergeCell ref="N2:AG2"/>
    <mergeCell ref="A6:E6"/>
    <mergeCell ref="F6:K6"/>
    <mergeCell ref="N6:AG6"/>
  </mergeCells>
  <dataValidations count="6">
    <dataValidation type="whole" allowBlank="1" showInputMessage="1" showErrorMessage="1" errorTitle="ΠΡΟΣΟΧΗ!" error="ΑΠΟ 1 ΕΩΣ 84 ΜΗΝΕΣ" sqref="AF4:AF5 AF8:AF9">
      <formula1>1</formula1>
      <formula2>84</formula2>
    </dataValidation>
    <dataValidation type="list" allowBlank="1" showInputMessage="1" showErrorMessage="1" sqref="X8:X9 V8:V9 V4:V5 Z4:Z5 X4:X5 Z8:Z9">
      <formula1>$AS$4:$AS$4</formula1>
    </dataValidation>
    <dataValidation type="list" allowBlank="1" showInputMessage="1" showErrorMessage="1" sqref="I4:K5 P4:P5 T4:T5 M4:N5 F4:F5 AB4:AB5 R4:R5">
      <formula1>$AR$4:$AR$4</formula1>
    </dataValidation>
    <dataValidation type="whole" allowBlank="1" showInputMessage="1" showErrorMessage="1" errorTitle="ΠΡΟΣΟΧΗ!" error="ΑΠΟ 1 ΕΩΣ 24 ΜΗΝΕΣ" sqref="AD4:AD5 AD8:AD9">
      <formula1>1</formula1>
      <formula2>24</formula2>
    </dataValidation>
    <dataValidation type="decimal" allowBlank="1" showInputMessage="1" showErrorMessage="1" sqref="G4:G5 G8:G9">
      <formula1>5</formula1>
      <formula2>10</formula2>
    </dataValidation>
    <dataValidation type="list" allowBlank="1" showInputMessage="1" showErrorMessage="1" sqref="T8:T9 P8:P9 I8:K9 R8:R9 AB8:AB9 F8:F9 M8:N9">
      <formula1>$AR$4:$AR$8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13"/>
  <sheetViews>
    <sheetView workbookViewId="0" topLeftCell="A1">
      <selection activeCell="I11" sqref="I11"/>
    </sheetView>
  </sheetViews>
  <sheetFormatPr defaultColWidth="9.140625" defaultRowHeight="15"/>
  <cols>
    <col min="1" max="1" width="4.8515625" style="8" customWidth="1"/>
    <col min="2" max="3" width="16.7109375" style="8" customWidth="1"/>
    <col min="4" max="4" width="25.140625" style="8" customWidth="1"/>
    <col min="5" max="5" width="25.28125" style="8" customWidth="1"/>
    <col min="6" max="7" width="9.7109375" style="8" customWidth="1"/>
    <col min="8" max="8" width="7.28125" style="8" customWidth="1"/>
    <col min="9" max="9" width="15.7109375" style="8" customWidth="1"/>
    <col min="10" max="10" width="10.28125" style="8" customWidth="1"/>
    <col min="11" max="11" width="10.8515625" style="8" customWidth="1"/>
    <col min="12" max="12" width="15.00390625" style="8" customWidth="1"/>
    <col min="13" max="13" width="14.00390625" style="8" customWidth="1"/>
    <col min="14" max="14" width="16.28125" style="8" customWidth="1"/>
    <col min="15" max="15" width="7.28125" style="8" customWidth="1"/>
    <col min="16" max="16" width="16.140625" style="8" customWidth="1"/>
    <col min="17" max="17" width="7.28125" style="8" customWidth="1"/>
    <col min="18" max="18" width="13.8515625" style="8" customWidth="1"/>
    <col min="19" max="19" width="7.28125" style="8" customWidth="1"/>
    <col min="20" max="20" width="15.28125" style="8" customWidth="1"/>
    <col min="21" max="21" width="7.28125" style="8" customWidth="1"/>
    <col min="22" max="22" width="11.8515625" style="8" customWidth="1"/>
    <col min="23" max="23" width="7.28125" style="8" customWidth="1"/>
    <col min="24" max="24" width="11.421875" style="8" customWidth="1"/>
    <col min="25" max="25" width="7.28125" style="8" customWidth="1"/>
    <col min="26" max="26" width="11.421875" style="8" customWidth="1"/>
    <col min="27" max="27" width="7.28125" style="8" customWidth="1"/>
    <col min="28" max="28" width="14.57421875" style="8" customWidth="1"/>
    <col min="29" max="29" width="7.28125" style="8" customWidth="1"/>
    <col min="30" max="30" width="17.7109375" style="8" customWidth="1"/>
    <col min="31" max="31" width="7.28125" style="8" customWidth="1"/>
    <col min="32" max="32" width="14.140625" style="8" customWidth="1"/>
    <col min="33" max="33" width="7.8515625" style="8" customWidth="1"/>
    <col min="34" max="34" width="10.7109375" style="8" customWidth="1"/>
    <col min="35" max="35" width="28.57421875" style="8" customWidth="1"/>
    <col min="36" max="43" width="9.140625" style="8" customWidth="1"/>
    <col min="44" max="45" width="9.140625" style="8" hidden="1" customWidth="1"/>
    <col min="46" max="16384" width="9.140625" style="8" customWidth="1"/>
  </cols>
  <sheetData>
    <row r="1" spans="1:34" ht="54" customHeight="1">
      <c r="A1" s="46" t="s">
        <v>90</v>
      </c>
      <c r="B1" s="47"/>
      <c r="C1" s="47"/>
      <c r="D1" s="47"/>
      <c r="E1" s="48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</row>
    <row r="2" spans="1:34" s="10" customFormat="1" ht="15.75">
      <c r="A2" s="41" t="s">
        <v>7</v>
      </c>
      <c r="B2" s="41"/>
      <c r="C2" s="41"/>
      <c r="D2" s="41"/>
      <c r="E2" s="41"/>
      <c r="F2" s="41" t="s">
        <v>0</v>
      </c>
      <c r="G2" s="41"/>
      <c r="H2" s="41"/>
      <c r="I2" s="41"/>
      <c r="J2" s="41"/>
      <c r="K2" s="41"/>
      <c r="L2" s="37"/>
      <c r="M2" s="37"/>
      <c r="N2" s="41" t="s">
        <v>28</v>
      </c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37"/>
    </row>
    <row r="3" spans="1:35" s="14" customFormat="1" ht="94.5" customHeight="1">
      <c r="A3" s="11" t="s">
        <v>1</v>
      </c>
      <c r="B3" s="11" t="s">
        <v>29</v>
      </c>
      <c r="C3" s="11" t="s">
        <v>65</v>
      </c>
      <c r="D3" s="11" t="s">
        <v>8</v>
      </c>
      <c r="E3" s="11" t="s">
        <v>9</v>
      </c>
      <c r="F3" s="11" t="s">
        <v>14</v>
      </c>
      <c r="G3" s="11" t="s">
        <v>11</v>
      </c>
      <c r="H3" s="11" t="s">
        <v>4</v>
      </c>
      <c r="I3" s="11" t="s">
        <v>15</v>
      </c>
      <c r="J3" s="11" t="s">
        <v>16</v>
      </c>
      <c r="K3" s="11" t="s">
        <v>17</v>
      </c>
      <c r="L3" s="11"/>
      <c r="M3" s="12" t="s">
        <v>12</v>
      </c>
      <c r="N3" s="11" t="s">
        <v>18</v>
      </c>
      <c r="O3" s="11" t="s">
        <v>4</v>
      </c>
      <c r="P3" s="11" t="s">
        <v>19</v>
      </c>
      <c r="Q3" s="11" t="s">
        <v>4</v>
      </c>
      <c r="R3" s="11" t="s">
        <v>20</v>
      </c>
      <c r="S3" s="11" t="s">
        <v>4</v>
      </c>
      <c r="T3" s="11" t="s">
        <v>21</v>
      </c>
      <c r="U3" s="11" t="s">
        <v>4</v>
      </c>
      <c r="V3" s="11" t="s">
        <v>22</v>
      </c>
      <c r="W3" s="11" t="s">
        <v>4</v>
      </c>
      <c r="X3" s="11" t="s">
        <v>23</v>
      </c>
      <c r="Y3" s="11" t="s">
        <v>4</v>
      </c>
      <c r="Z3" s="11" t="s">
        <v>24</v>
      </c>
      <c r="AA3" s="11" t="s">
        <v>4</v>
      </c>
      <c r="AB3" s="11" t="s">
        <v>25</v>
      </c>
      <c r="AC3" s="11" t="s">
        <v>4</v>
      </c>
      <c r="AD3" s="11" t="s">
        <v>26</v>
      </c>
      <c r="AE3" s="11" t="s">
        <v>4</v>
      </c>
      <c r="AF3" s="11" t="s">
        <v>27</v>
      </c>
      <c r="AG3" s="11" t="s">
        <v>4</v>
      </c>
      <c r="AH3" s="29" t="s">
        <v>10</v>
      </c>
      <c r="AI3" s="11" t="s">
        <v>68</v>
      </c>
    </row>
    <row r="4" spans="1:45" s="17" customFormat="1" ht="18" customHeight="1">
      <c r="A4" s="1">
        <v>1</v>
      </c>
      <c r="B4" s="25" t="s">
        <v>41</v>
      </c>
      <c r="C4" s="25" t="s">
        <v>70</v>
      </c>
      <c r="D4" s="1" t="s">
        <v>42</v>
      </c>
      <c r="E4" s="1" t="s">
        <v>43</v>
      </c>
      <c r="F4" s="5" t="s">
        <v>5</v>
      </c>
      <c r="G4" s="5">
        <v>6.74</v>
      </c>
      <c r="H4" s="5">
        <f>G4*110</f>
        <v>741.4</v>
      </c>
      <c r="I4" s="5" t="s">
        <v>5</v>
      </c>
      <c r="J4" s="1" t="s">
        <v>5</v>
      </c>
      <c r="K4" s="1" t="s">
        <v>5</v>
      </c>
      <c r="L4" s="6" t="str">
        <f>IF(AND(F4="ΝΑΙ",IF(I4="ΝΑΙ",J4="ΝΑΙ",)*AND(K4="ΝΑΙ")),"ΟΚ","ΑΠΟΡΡΙΠΤΕΤΑΙ")</f>
        <v>ΟΚ</v>
      </c>
      <c r="M4" s="6" t="s">
        <v>5</v>
      </c>
      <c r="N4" s="5"/>
      <c r="O4" s="1">
        <f>IF(N4="ΝΑΙ",120,0)</f>
        <v>0</v>
      </c>
      <c r="P4" s="5"/>
      <c r="Q4" s="5">
        <f>IF(P4="ΝΑΙ",60,0)</f>
        <v>0</v>
      </c>
      <c r="R4" s="1"/>
      <c r="S4" s="1">
        <f>IF(R4="ΝΑΙ",250,0)</f>
        <v>0</v>
      </c>
      <c r="T4" s="1"/>
      <c r="U4" s="1">
        <f>IF(T4="ΝΑΙ",120,0)</f>
        <v>0</v>
      </c>
      <c r="V4" s="1"/>
      <c r="W4" s="1">
        <f>IF(V4="ΑΡΙΣΤΗ",70,IF(V4="ΠΟΛΥ ΚΑΛΗ",50,IF(V4="ΚΑΛΗ",30,)))</f>
        <v>0</v>
      </c>
      <c r="X4" s="1"/>
      <c r="Y4" s="1">
        <f>IF(X4="ΑΡΙΣΤΗ",70,IF(X4="ΠΟΛΥ ΚΑΛΗ",50,IF(X4="ΚΑΛΗ",30,)))</f>
        <v>0</v>
      </c>
      <c r="Z4" s="1" t="s">
        <v>3</v>
      </c>
      <c r="AA4" s="1">
        <f>IF(Z4="ΑΡΙΣΤΗ",70,IF(Z4="ΠΟΛΥ ΚΑΛΗ",50,IF(Z4="ΚΑΛΗ",30,)))</f>
        <v>30</v>
      </c>
      <c r="AB4" s="1"/>
      <c r="AC4" s="1">
        <f>IF(AB4="ΝΑΙ",150,0)</f>
        <v>0</v>
      </c>
      <c r="AD4" s="1">
        <v>24</v>
      </c>
      <c r="AE4" s="1">
        <f>AD4*17</f>
        <v>408</v>
      </c>
      <c r="AF4" s="1"/>
      <c r="AG4" s="3">
        <f>AF4*7</f>
        <v>0</v>
      </c>
      <c r="AH4" s="4">
        <f>H4+AC4+O4+Q4+S4+U4+Y4+AA4+AE4+AG4+W4</f>
        <v>1179.4</v>
      </c>
      <c r="AI4" s="1" t="s">
        <v>12</v>
      </c>
      <c r="AR4" s="17" t="s">
        <v>13</v>
      </c>
      <c r="AS4" s="17" t="s">
        <v>6</v>
      </c>
    </row>
    <row r="5" spans="1:35" s="17" customFormat="1" ht="18" customHeight="1">
      <c r="A5" s="1">
        <v>2</v>
      </c>
      <c r="B5" s="25" t="s">
        <v>33</v>
      </c>
      <c r="C5" s="25" t="s">
        <v>67</v>
      </c>
      <c r="D5" s="1" t="s">
        <v>34</v>
      </c>
      <c r="E5" s="1" t="s">
        <v>35</v>
      </c>
      <c r="F5" s="5" t="s">
        <v>5</v>
      </c>
      <c r="G5" s="5">
        <v>7.9</v>
      </c>
      <c r="H5" s="5">
        <f>G5*110</f>
        <v>869</v>
      </c>
      <c r="I5" s="5" t="s">
        <v>5</v>
      </c>
      <c r="J5" s="1" t="s">
        <v>5</v>
      </c>
      <c r="K5" s="1" t="s">
        <v>5</v>
      </c>
      <c r="L5" s="6" t="str">
        <f>IF(AND(F5="ΝΑΙ",IF(I5="ΝΑΙ",J5="ΝΑΙ",)*AND(K5="ΝΑΙ")),"ΟΚ","ΑΠΟΡΡΙΠΤΕΤΑΙ")</f>
        <v>ΟΚ</v>
      </c>
      <c r="M5" s="6" t="s">
        <v>5</v>
      </c>
      <c r="N5" s="5"/>
      <c r="O5" s="1">
        <f>IF(N5="ΝΑΙ",120,0)</f>
        <v>0</v>
      </c>
      <c r="P5" s="5"/>
      <c r="Q5" s="5">
        <f>IF(P5="ΝΑΙ",60,0)</f>
        <v>0</v>
      </c>
      <c r="R5" s="1"/>
      <c r="S5" s="1">
        <f>IF(R5="ΝΑΙ",250,0)</f>
        <v>0</v>
      </c>
      <c r="T5" s="1"/>
      <c r="U5" s="1">
        <f>IF(T5="ΝΑΙ",120,0)</f>
        <v>0</v>
      </c>
      <c r="V5" s="1"/>
      <c r="W5" s="1">
        <f>IF(V5="ΑΡΙΣΤΗ",70,IF(V5="ΠΟΛΥ ΚΑΛΗ",50,IF(V5="ΚΑΛΗ",30,)))</f>
        <v>0</v>
      </c>
      <c r="X5" s="1"/>
      <c r="Y5" s="1">
        <f>IF(X5="ΑΡΙΣΤΗ",70,IF(X5="ΠΟΛΥ ΚΑΛΗ",50,IF(X5="ΚΑΛΗ",30,)))</f>
        <v>0</v>
      </c>
      <c r="Z5" s="1" t="s">
        <v>2</v>
      </c>
      <c r="AA5" s="1">
        <f>IF(Z5="ΑΡΙΣΤΗ",70,IF(Z5="ΠΟΛΥ ΚΑΛΗ",50,IF(Z5="ΚΑΛΗ",30,)))</f>
        <v>70</v>
      </c>
      <c r="AB5" s="1"/>
      <c r="AC5" s="1">
        <f>IF(AB5="ΝΑΙ",150,0)</f>
        <v>0</v>
      </c>
      <c r="AD5" s="1"/>
      <c r="AE5" s="1">
        <f>AD5*17</f>
        <v>0</v>
      </c>
      <c r="AF5" s="1">
        <v>6</v>
      </c>
      <c r="AG5" s="3">
        <f>AF5*7</f>
        <v>42</v>
      </c>
      <c r="AH5" s="4">
        <f>H5+AC5+O5+Q5+S5+U5+Y5+AA5+AE5+AG5+W5</f>
        <v>981</v>
      </c>
      <c r="AI5" s="1" t="s">
        <v>12</v>
      </c>
    </row>
    <row r="6" spans="1:45" s="17" customFormat="1" ht="18" customHeight="1">
      <c r="A6" s="1">
        <v>3</v>
      </c>
      <c r="B6" s="25" t="s">
        <v>30</v>
      </c>
      <c r="C6" s="25" t="s">
        <v>66</v>
      </c>
      <c r="D6" s="1" t="s">
        <v>31</v>
      </c>
      <c r="E6" s="1" t="s">
        <v>32</v>
      </c>
      <c r="F6" s="5" t="s">
        <v>5</v>
      </c>
      <c r="G6" s="5">
        <v>6.48</v>
      </c>
      <c r="H6" s="5">
        <f aca="true" t="shared" si="0" ref="H6:H13">G6*110</f>
        <v>712.8000000000001</v>
      </c>
      <c r="I6" s="5" t="s">
        <v>5</v>
      </c>
      <c r="J6" s="1" t="s">
        <v>5</v>
      </c>
      <c r="K6" s="1" t="s">
        <v>5</v>
      </c>
      <c r="L6" s="6" t="str">
        <f aca="true" t="shared" si="1" ref="L6:L13">IF(AND(F6="ΝΑΙ",IF(I6="ΝΑΙ",J6="ΝΑΙ",)*AND(K6="ΝΑΙ")),"ΟΚ","ΑΠΟΡΡΙΠΤΕΤΑΙ")</f>
        <v>ΟΚ</v>
      </c>
      <c r="M6" s="6"/>
      <c r="N6" s="5"/>
      <c r="O6" s="1">
        <f aca="true" t="shared" si="2" ref="O6:O13">IF(N6="ΝΑΙ",120,0)</f>
        <v>0</v>
      </c>
      <c r="P6" s="5"/>
      <c r="Q6" s="5">
        <f aca="true" t="shared" si="3" ref="Q6:Q13">IF(P6="ΝΑΙ",60,0)</f>
        <v>0</v>
      </c>
      <c r="R6" s="1"/>
      <c r="S6" s="1">
        <f aca="true" t="shared" si="4" ref="S6:S13">IF(R6="ΝΑΙ",250,0)</f>
        <v>0</v>
      </c>
      <c r="T6" s="1"/>
      <c r="U6" s="1">
        <f aca="true" t="shared" si="5" ref="U6:U13">IF(T6="ΝΑΙ",120,0)</f>
        <v>0</v>
      </c>
      <c r="V6" s="1"/>
      <c r="W6" s="1">
        <f aca="true" t="shared" si="6" ref="W6:W13">IF(V6="ΑΡΙΣΤΗ",70,IF(V6="ΠΟΛΥ ΚΑΛΗ",50,IF(V6="ΚΑΛΗ",30,)))</f>
        <v>0</v>
      </c>
      <c r="X6" s="1"/>
      <c r="Y6" s="1">
        <f aca="true" t="shared" si="7" ref="Y6:Y13">IF(X6="ΑΡΙΣΤΗ",70,IF(X6="ΠΟΛΥ ΚΑΛΗ",50,IF(X6="ΚΑΛΗ",30,)))</f>
        <v>0</v>
      </c>
      <c r="Z6" s="1" t="s">
        <v>3</v>
      </c>
      <c r="AA6" s="1">
        <f aca="true" t="shared" si="8" ref="AA6:AA13">IF(Z6="ΑΡΙΣΤΗ",70,IF(Z6="ΠΟΛΥ ΚΑΛΗ",50,IF(Z6="ΚΑΛΗ",30,)))</f>
        <v>30</v>
      </c>
      <c r="AB6" s="1"/>
      <c r="AC6" s="1">
        <f aca="true" t="shared" si="9" ref="AC6:AC13">IF(AB6="ΝΑΙ",150,0)</f>
        <v>0</v>
      </c>
      <c r="AD6" s="1"/>
      <c r="AE6" s="1">
        <f aca="true" t="shared" si="10" ref="AE6:AE13">AD6*17</f>
        <v>0</v>
      </c>
      <c r="AF6" s="1">
        <v>84</v>
      </c>
      <c r="AG6" s="3">
        <f aca="true" t="shared" si="11" ref="AG6:AG13">AF6*7</f>
        <v>588</v>
      </c>
      <c r="AH6" s="4">
        <f aca="true" t="shared" si="12" ref="AH6:AH13">H6+AC6+O6+Q6+S6+U6+Y6+AA6+AE6+AG6+W6</f>
        <v>1330.8000000000002</v>
      </c>
      <c r="AI6" s="1"/>
      <c r="AR6" s="17" t="s">
        <v>5</v>
      </c>
      <c r="AS6" s="17" t="s">
        <v>2</v>
      </c>
    </row>
    <row r="7" spans="1:45" s="17" customFormat="1" ht="15">
      <c r="A7" s="1">
        <v>4</v>
      </c>
      <c r="B7" s="25" t="s">
        <v>62</v>
      </c>
      <c r="C7" s="25" t="s">
        <v>82</v>
      </c>
      <c r="D7" s="1" t="s">
        <v>63</v>
      </c>
      <c r="E7" s="1" t="s">
        <v>64</v>
      </c>
      <c r="F7" s="5" t="s">
        <v>5</v>
      </c>
      <c r="G7" s="5">
        <v>8.17</v>
      </c>
      <c r="H7" s="5">
        <f t="shared" si="0"/>
        <v>898.7</v>
      </c>
      <c r="I7" s="5" t="s">
        <v>5</v>
      </c>
      <c r="J7" s="1" t="s">
        <v>5</v>
      </c>
      <c r="K7" s="1" t="s">
        <v>5</v>
      </c>
      <c r="L7" s="6" t="str">
        <f t="shared" si="1"/>
        <v>ΟΚ</v>
      </c>
      <c r="M7" s="6"/>
      <c r="N7" s="5"/>
      <c r="O7" s="1">
        <f t="shared" si="2"/>
        <v>0</v>
      </c>
      <c r="P7" s="5"/>
      <c r="Q7" s="5">
        <f t="shared" si="3"/>
        <v>0</v>
      </c>
      <c r="R7" s="1"/>
      <c r="S7" s="1">
        <f t="shared" si="4"/>
        <v>0</v>
      </c>
      <c r="T7" s="1"/>
      <c r="U7" s="1">
        <f t="shared" si="5"/>
        <v>0</v>
      </c>
      <c r="V7" s="1" t="s">
        <v>3</v>
      </c>
      <c r="W7" s="1">
        <f t="shared" si="6"/>
        <v>30</v>
      </c>
      <c r="X7" s="1"/>
      <c r="Y7" s="1">
        <f t="shared" si="7"/>
        <v>0</v>
      </c>
      <c r="Z7" s="1" t="s">
        <v>3</v>
      </c>
      <c r="AA7" s="1">
        <f t="shared" si="8"/>
        <v>30</v>
      </c>
      <c r="AB7" s="1"/>
      <c r="AC7" s="1">
        <f t="shared" si="9"/>
        <v>0</v>
      </c>
      <c r="AD7" s="1">
        <v>6</v>
      </c>
      <c r="AE7" s="1">
        <f t="shared" si="10"/>
        <v>102</v>
      </c>
      <c r="AF7" s="1"/>
      <c r="AG7" s="3">
        <f t="shared" si="11"/>
        <v>0</v>
      </c>
      <c r="AH7" s="4">
        <f t="shared" si="12"/>
        <v>1060.7</v>
      </c>
      <c r="AI7" s="1"/>
      <c r="AS7" s="17" t="s">
        <v>3</v>
      </c>
    </row>
    <row r="8" spans="1:35" s="17" customFormat="1" ht="18" customHeight="1">
      <c r="A8" s="1">
        <v>5</v>
      </c>
      <c r="B8" s="25" t="s">
        <v>45</v>
      </c>
      <c r="C8" s="25" t="s">
        <v>73</v>
      </c>
      <c r="D8" s="1" t="s">
        <v>46</v>
      </c>
      <c r="E8" s="1" t="s">
        <v>47</v>
      </c>
      <c r="F8" s="5" t="s">
        <v>5</v>
      </c>
      <c r="G8" s="5">
        <v>7.75</v>
      </c>
      <c r="H8" s="5">
        <f t="shared" si="0"/>
        <v>852.5</v>
      </c>
      <c r="I8" s="5" t="s">
        <v>5</v>
      </c>
      <c r="J8" s="1" t="s">
        <v>5</v>
      </c>
      <c r="K8" s="1" t="s">
        <v>5</v>
      </c>
      <c r="L8" s="6" t="str">
        <f t="shared" si="1"/>
        <v>ΟΚ</v>
      </c>
      <c r="M8" s="6"/>
      <c r="N8" s="5"/>
      <c r="O8" s="1">
        <f t="shared" si="2"/>
        <v>0</v>
      </c>
      <c r="P8" s="5"/>
      <c r="Q8" s="5">
        <f t="shared" si="3"/>
        <v>0</v>
      </c>
      <c r="R8" s="1"/>
      <c r="S8" s="1">
        <f t="shared" si="4"/>
        <v>0</v>
      </c>
      <c r="T8" s="1"/>
      <c r="U8" s="1">
        <f t="shared" si="5"/>
        <v>0</v>
      </c>
      <c r="V8" s="1" t="s">
        <v>3</v>
      </c>
      <c r="W8" s="1">
        <f t="shared" si="6"/>
        <v>30</v>
      </c>
      <c r="X8" s="1"/>
      <c r="Y8" s="1">
        <f t="shared" si="7"/>
        <v>0</v>
      </c>
      <c r="Z8" s="1" t="s">
        <v>3</v>
      </c>
      <c r="AA8" s="1">
        <f t="shared" si="8"/>
        <v>30</v>
      </c>
      <c r="AB8" s="1"/>
      <c r="AC8" s="1">
        <f t="shared" si="9"/>
        <v>0</v>
      </c>
      <c r="AD8" s="1"/>
      <c r="AE8" s="1">
        <f t="shared" si="10"/>
        <v>0</v>
      </c>
      <c r="AF8" s="1">
        <v>16</v>
      </c>
      <c r="AG8" s="3">
        <f t="shared" si="11"/>
        <v>112</v>
      </c>
      <c r="AH8" s="4">
        <f t="shared" si="12"/>
        <v>1024.5</v>
      </c>
      <c r="AI8" s="1"/>
    </row>
    <row r="9" spans="1:35" s="17" customFormat="1" ht="18" customHeight="1">
      <c r="A9" s="1">
        <v>6</v>
      </c>
      <c r="B9" s="25" t="s">
        <v>48</v>
      </c>
      <c r="C9" s="25" t="s">
        <v>74</v>
      </c>
      <c r="D9" s="1" t="s">
        <v>49</v>
      </c>
      <c r="E9" s="1" t="s">
        <v>50</v>
      </c>
      <c r="F9" s="5" t="s">
        <v>5</v>
      </c>
      <c r="G9" s="5">
        <v>6.42</v>
      </c>
      <c r="H9" s="5">
        <f t="shared" si="0"/>
        <v>706.2</v>
      </c>
      <c r="I9" s="5" t="s">
        <v>5</v>
      </c>
      <c r="J9" s="1" t="s">
        <v>5</v>
      </c>
      <c r="K9" s="1" t="s">
        <v>5</v>
      </c>
      <c r="L9" s="6" t="str">
        <f t="shared" si="1"/>
        <v>ΟΚ</v>
      </c>
      <c r="M9" s="6"/>
      <c r="N9" s="5"/>
      <c r="O9" s="1">
        <f t="shared" si="2"/>
        <v>0</v>
      </c>
      <c r="P9" s="5"/>
      <c r="Q9" s="5">
        <f t="shared" si="3"/>
        <v>0</v>
      </c>
      <c r="R9" s="1"/>
      <c r="S9" s="1">
        <f t="shared" si="4"/>
        <v>0</v>
      </c>
      <c r="T9" s="1"/>
      <c r="U9" s="1">
        <f t="shared" si="5"/>
        <v>0</v>
      </c>
      <c r="V9" s="1" t="s">
        <v>3</v>
      </c>
      <c r="W9" s="1">
        <f t="shared" si="6"/>
        <v>30</v>
      </c>
      <c r="X9" s="1"/>
      <c r="Y9" s="1">
        <f t="shared" si="7"/>
        <v>0</v>
      </c>
      <c r="Z9" s="1" t="s">
        <v>3</v>
      </c>
      <c r="AA9" s="1">
        <f t="shared" si="8"/>
        <v>30</v>
      </c>
      <c r="AB9" s="1"/>
      <c r="AC9" s="1">
        <f t="shared" si="9"/>
        <v>0</v>
      </c>
      <c r="AD9" s="1">
        <v>12</v>
      </c>
      <c r="AE9" s="1">
        <f t="shared" si="10"/>
        <v>204</v>
      </c>
      <c r="AF9" s="1"/>
      <c r="AG9" s="3">
        <f t="shared" si="11"/>
        <v>0</v>
      </c>
      <c r="AH9" s="4">
        <f t="shared" si="12"/>
        <v>970.2</v>
      </c>
      <c r="AI9" s="1"/>
    </row>
    <row r="10" spans="1:35" s="17" customFormat="1" ht="15">
      <c r="A10" s="1">
        <v>7</v>
      </c>
      <c r="B10" s="15" t="s">
        <v>51</v>
      </c>
      <c r="C10" s="15" t="s">
        <v>75</v>
      </c>
      <c r="D10" s="16" t="s">
        <v>52</v>
      </c>
      <c r="E10" s="16" t="s">
        <v>53</v>
      </c>
      <c r="F10" s="5" t="s">
        <v>5</v>
      </c>
      <c r="G10" s="5">
        <v>7.87</v>
      </c>
      <c r="H10" s="5">
        <f t="shared" si="0"/>
        <v>865.7</v>
      </c>
      <c r="I10" s="5" t="s">
        <v>5</v>
      </c>
      <c r="J10" s="1" t="s">
        <v>5</v>
      </c>
      <c r="K10" s="1" t="s">
        <v>5</v>
      </c>
      <c r="L10" s="6" t="str">
        <f t="shared" si="1"/>
        <v>ΟΚ</v>
      </c>
      <c r="M10" s="6"/>
      <c r="N10" s="5"/>
      <c r="O10" s="1">
        <f t="shared" si="2"/>
        <v>0</v>
      </c>
      <c r="P10" s="5"/>
      <c r="Q10" s="5">
        <f t="shared" si="3"/>
        <v>0</v>
      </c>
      <c r="R10" s="1"/>
      <c r="S10" s="1">
        <f t="shared" si="4"/>
        <v>0</v>
      </c>
      <c r="T10" s="1"/>
      <c r="U10" s="1">
        <f t="shared" si="5"/>
        <v>0</v>
      </c>
      <c r="V10" s="1" t="s">
        <v>3</v>
      </c>
      <c r="W10" s="1">
        <f t="shared" si="6"/>
        <v>30</v>
      </c>
      <c r="X10" s="1"/>
      <c r="Y10" s="1">
        <f t="shared" si="7"/>
        <v>0</v>
      </c>
      <c r="Z10" s="1" t="s">
        <v>3</v>
      </c>
      <c r="AA10" s="1">
        <f t="shared" si="8"/>
        <v>30</v>
      </c>
      <c r="AB10" s="1"/>
      <c r="AC10" s="1">
        <f t="shared" si="9"/>
        <v>0</v>
      </c>
      <c r="AD10" s="1"/>
      <c r="AE10" s="1">
        <f t="shared" si="10"/>
        <v>0</v>
      </c>
      <c r="AF10" s="1"/>
      <c r="AG10" s="3">
        <f t="shared" si="11"/>
        <v>0</v>
      </c>
      <c r="AH10" s="4">
        <f t="shared" si="12"/>
        <v>925.7</v>
      </c>
      <c r="AI10" s="25"/>
    </row>
    <row r="11" spans="1:35" s="17" customFormat="1" ht="18" customHeight="1">
      <c r="A11" s="1">
        <v>8</v>
      </c>
      <c r="B11" s="25" t="s">
        <v>36</v>
      </c>
      <c r="C11" s="25" t="s">
        <v>71</v>
      </c>
      <c r="D11" s="1" t="s">
        <v>37</v>
      </c>
      <c r="E11" s="1" t="s">
        <v>38</v>
      </c>
      <c r="F11" s="5" t="s">
        <v>5</v>
      </c>
      <c r="G11" s="5">
        <v>7.14</v>
      </c>
      <c r="H11" s="5">
        <f t="shared" si="0"/>
        <v>785.4</v>
      </c>
      <c r="I11" s="5" t="s">
        <v>5</v>
      </c>
      <c r="J11" s="1" t="s">
        <v>5</v>
      </c>
      <c r="K11" s="1" t="s">
        <v>5</v>
      </c>
      <c r="L11" s="6" t="str">
        <f t="shared" si="1"/>
        <v>ΟΚ</v>
      </c>
      <c r="M11" s="6"/>
      <c r="N11" s="5"/>
      <c r="O11" s="1">
        <f t="shared" si="2"/>
        <v>0</v>
      </c>
      <c r="P11" s="5"/>
      <c r="Q11" s="5">
        <f t="shared" si="3"/>
        <v>0</v>
      </c>
      <c r="R11" s="1"/>
      <c r="S11" s="1">
        <f t="shared" si="4"/>
        <v>0</v>
      </c>
      <c r="T11" s="1"/>
      <c r="U11" s="1">
        <f t="shared" si="5"/>
        <v>0</v>
      </c>
      <c r="V11" s="1"/>
      <c r="W11" s="1">
        <f t="shared" si="6"/>
        <v>0</v>
      </c>
      <c r="X11" s="1"/>
      <c r="Y11" s="1">
        <f t="shared" si="7"/>
        <v>0</v>
      </c>
      <c r="Z11" s="1" t="s">
        <v>3</v>
      </c>
      <c r="AA11" s="1">
        <f t="shared" si="8"/>
        <v>30</v>
      </c>
      <c r="AB11" s="1"/>
      <c r="AC11" s="1">
        <f t="shared" si="9"/>
        <v>0</v>
      </c>
      <c r="AD11" s="1"/>
      <c r="AE11" s="1">
        <f t="shared" si="10"/>
        <v>0</v>
      </c>
      <c r="AF11" s="1">
        <v>8</v>
      </c>
      <c r="AG11" s="3">
        <f t="shared" si="11"/>
        <v>56</v>
      </c>
      <c r="AH11" s="4">
        <f t="shared" si="12"/>
        <v>871.4</v>
      </c>
      <c r="AI11" s="1"/>
    </row>
    <row r="12" spans="1:45" s="17" customFormat="1" ht="18" customHeight="1">
      <c r="A12" s="1">
        <v>9</v>
      </c>
      <c r="B12" s="25" t="s">
        <v>59</v>
      </c>
      <c r="C12" s="25" t="s">
        <v>81</v>
      </c>
      <c r="D12" s="1" t="s">
        <v>60</v>
      </c>
      <c r="E12" s="1" t="s">
        <v>61</v>
      </c>
      <c r="F12" s="5" t="s">
        <v>5</v>
      </c>
      <c r="G12" s="5">
        <v>6.39</v>
      </c>
      <c r="H12" s="5">
        <f t="shared" si="0"/>
        <v>702.9</v>
      </c>
      <c r="I12" s="5" t="s">
        <v>5</v>
      </c>
      <c r="J12" s="1" t="s">
        <v>5</v>
      </c>
      <c r="K12" s="1" t="s">
        <v>5</v>
      </c>
      <c r="L12" s="6" t="str">
        <f t="shared" si="1"/>
        <v>ΟΚ</v>
      </c>
      <c r="M12" s="6"/>
      <c r="N12" s="5"/>
      <c r="O12" s="1">
        <f t="shared" si="2"/>
        <v>0</v>
      </c>
      <c r="P12" s="5"/>
      <c r="Q12" s="5">
        <f t="shared" si="3"/>
        <v>0</v>
      </c>
      <c r="R12" s="1"/>
      <c r="S12" s="1">
        <f t="shared" si="4"/>
        <v>0</v>
      </c>
      <c r="T12" s="1"/>
      <c r="U12" s="1">
        <f t="shared" si="5"/>
        <v>0</v>
      </c>
      <c r="V12" s="1" t="s">
        <v>3</v>
      </c>
      <c r="W12" s="1">
        <f t="shared" si="6"/>
        <v>30</v>
      </c>
      <c r="X12" s="1"/>
      <c r="Y12" s="1">
        <f t="shared" si="7"/>
        <v>0</v>
      </c>
      <c r="Z12" s="1" t="s">
        <v>3</v>
      </c>
      <c r="AA12" s="1">
        <f t="shared" si="8"/>
        <v>30</v>
      </c>
      <c r="AB12" s="1"/>
      <c r="AC12" s="1">
        <f t="shared" si="9"/>
        <v>0</v>
      </c>
      <c r="AD12" s="1">
        <v>4</v>
      </c>
      <c r="AE12" s="1">
        <f t="shared" si="10"/>
        <v>68</v>
      </c>
      <c r="AF12" s="1"/>
      <c r="AG12" s="3">
        <f t="shared" si="11"/>
        <v>0</v>
      </c>
      <c r="AH12" s="4">
        <f t="shared" si="12"/>
        <v>830.9</v>
      </c>
      <c r="AI12" s="1"/>
      <c r="AR12" s="17" t="s">
        <v>13</v>
      </c>
      <c r="AS12" s="17" t="s">
        <v>6</v>
      </c>
    </row>
    <row r="13" spans="1:35" s="17" customFormat="1" ht="18" customHeight="1">
      <c r="A13" s="1">
        <v>10</v>
      </c>
      <c r="B13" s="15" t="s">
        <v>39</v>
      </c>
      <c r="C13" s="15" t="s">
        <v>69</v>
      </c>
      <c r="D13" s="16" t="s">
        <v>40</v>
      </c>
      <c r="E13" s="16" t="s">
        <v>38</v>
      </c>
      <c r="F13" s="5" t="s">
        <v>5</v>
      </c>
      <c r="G13" s="5">
        <v>6.68</v>
      </c>
      <c r="H13" s="5">
        <f t="shared" si="0"/>
        <v>734.8</v>
      </c>
      <c r="I13" s="5" t="s">
        <v>5</v>
      </c>
      <c r="J13" s="1" t="s">
        <v>5</v>
      </c>
      <c r="K13" s="1" t="s">
        <v>5</v>
      </c>
      <c r="L13" s="6" t="str">
        <f t="shared" si="1"/>
        <v>ΟΚ</v>
      </c>
      <c r="M13" s="6"/>
      <c r="N13" s="5"/>
      <c r="O13" s="1">
        <f t="shared" si="2"/>
        <v>0</v>
      </c>
      <c r="P13" s="5"/>
      <c r="Q13" s="5">
        <f t="shared" si="3"/>
        <v>0</v>
      </c>
      <c r="R13" s="1"/>
      <c r="S13" s="1">
        <f t="shared" si="4"/>
        <v>0</v>
      </c>
      <c r="T13" s="1"/>
      <c r="U13" s="1">
        <f t="shared" si="5"/>
        <v>0</v>
      </c>
      <c r="V13" s="1"/>
      <c r="W13" s="1">
        <f t="shared" si="6"/>
        <v>0</v>
      </c>
      <c r="X13" s="1"/>
      <c r="Y13" s="1">
        <f t="shared" si="7"/>
        <v>0</v>
      </c>
      <c r="Z13" s="1" t="s">
        <v>3</v>
      </c>
      <c r="AA13" s="1">
        <f t="shared" si="8"/>
        <v>30</v>
      </c>
      <c r="AB13" s="1"/>
      <c r="AC13" s="1">
        <f t="shared" si="9"/>
        <v>0</v>
      </c>
      <c r="AD13" s="1"/>
      <c r="AE13" s="1">
        <f t="shared" si="10"/>
        <v>0</v>
      </c>
      <c r="AF13" s="1"/>
      <c r="AG13" s="3">
        <f t="shared" si="11"/>
        <v>0</v>
      </c>
      <c r="AH13" s="4">
        <f t="shared" si="12"/>
        <v>764.8</v>
      </c>
      <c r="AI13" s="25"/>
    </row>
  </sheetData>
  <sheetProtection password="EB34" sheet="1" objects="1" scenarios="1"/>
  <mergeCells count="4">
    <mergeCell ref="A1:E1"/>
    <mergeCell ref="A2:E2"/>
    <mergeCell ref="F2:K2"/>
    <mergeCell ref="N2:AG2"/>
  </mergeCells>
  <dataValidations count="5">
    <dataValidation type="whole" allowBlank="1" showInputMessage="1" showErrorMessage="1" errorTitle="ΠΡΟΣΟΧΗ!" error="ΑΠΟ 1 ΕΩΣ 84 ΜΗΝΕΣ" sqref="AF4:AF13">
      <formula1>1</formula1>
      <formula2>84</formula2>
    </dataValidation>
    <dataValidation type="list" allowBlank="1" showInputMessage="1" showErrorMessage="1" sqref="X4:X13 V4:V13 Z4:Z13">
      <formula1>$AS$6:$AS$7</formula1>
    </dataValidation>
    <dataValidation type="list" allowBlank="1" showInputMessage="1" showErrorMessage="1" sqref="M4:N13 F4:F13 AB4:AB13 R4:R13 I4:K13 P4:P13 T4:T13">
      <formula1>$AR$6:$AR$6</formula1>
    </dataValidation>
    <dataValidation type="whole" allowBlank="1" showInputMessage="1" showErrorMessage="1" errorTitle="ΠΡΟΣΟΧΗ!" error="ΑΠΟ 1 ΕΩΣ 24 ΜΗΝΕΣ" sqref="AD4:AD13">
      <formula1>1</formula1>
      <formula2>24</formula2>
    </dataValidation>
    <dataValidation type="decimal" allowBlank="1" showInputMessage="1" showErrorMessage="1" sqref="G4:G13">
      <formula1>5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15"/>
  <sheetViews>
    <sheetView workbookViewId="0" topLeftCell="A1">
      <selection activeCell="I10" sqref="I10"/>
    </sheetView>
  </sheetViews>
  <sheetFormatPr defaultColWidth="9.140625" defaultRowHeight="15"/>
  <cols>
    <col min="1" max="1" width="4.8515625" style="8" customWidth="1"/>
    <col min="2" max="3" width="16.7109375" style="8" customWidth="1"/>
    <col min="4" max="4" width="25.140625" style="8" customWidth="1"/>
    <col min="5" max="5" width="25.28125" style="8" customWidth="1"/>
    <col min="6" max="7" width="9.7109375" style="8" customWidth="1"/>
    <col min="8" max="8" width="7.28125" style="8" customWidth="1"/>
    <col min="9" max="9" width="15.7109375" style="8" customWidth="1"/>
    <col min="10" max="10" width="10.28125" style="8" customWidth="1"/>
    <col min="11" max="11" width="10.8515625" style="8" customWidth="1"/>
    <col min="12" max="12" width="15.00390625" style="8" customWidth="1"/>
    <col min="13" max="13" width="14.00390625" style="8" customWidth="1"/>
    <col min="14" max="14" width="16.28125" style="8" customWidth="1"/>
    <col min="15" max="15" width="7.28125" style="8" customWidth="1"/>
    <col min="16" max="16" width="16.140625" style="8" customWidth="1"/>
    <col min="17" max="17" width="7.28125" style="8" customWidth="1"/>
    <col min="18" max="18" width="13.8515625" style="8" customWidth="1"/>
    <col min="19" max="19" width="7.28125" style="8" customWidth="1"/>
    <col min="20" max="20" width="15.28125" style="8" customWidth="1"/>
    <col min="21" max="21" width="7.28125" style="8" customWidth="1"/>
    <col min="22" max="22" width="11.8515625" style="8" customWidth="1"/>
    <col min="23" max="23" width="7.28125" style="8" customWidth="1"/>
    <col min="24" max="24" width="11.421875" style="8" customWidth="1"/>
    <col min="25" max="25" width="7.28125" style="8" customWidth="1"/>
    <col min="26" max="26" width="11.421875" style="8" customWidth="1"/>
    <col min="27" max="27" width="7.28125" style="8" customWidth="1"/>
    <col min="28" max="28" width="14.57421875" style="8" customWidth="1"/>
    <col min="29" max="29" width="7.28125" style="8" customWidth="1"/>
    <col min="30" max="30" width="17.7109375" style="8" customWidth="1"/>
    <col min="31" max="31" width="7.28125" style="8" customWidth="1"/>
    <col min="32" max="32" width="14.140625" style="8" hidden="1" customWidth="1"/>
    <col min="33" max="33" width="7.8515625" style="8" hidden="1" customWidth="1"/>
    <col min="34" max="34" width="10.7109375" style="8" customWidth="1"/>
    <col min="35" max="35" width="28.57421875" style="8" customWidth="1"/>
    <col min="36" max="43" width="9.140625" style="8" customWidth="1"/>
    <col min="44" max="45" width="9.140625" style="8" hidden="1" customWidth="1"/>
    <col min="46" max="16384" width="9.140625" style="8" customWidth="1"/>
  </cols>
  <sheetData>
    <row r="1" spans="1:34" ht="77.25" customHeight="1">
      <c r="A1" s="49" t="s">
        <v>92</v>
      </c>
      <c r="B1" s="50"/>
      <c r="C1" s="50"/>
      <c r="D1" s="50"/>
      <c r="E1" s="50"/>
      <c r="F1" s="30"/>
      <c r="G1" s="30"/>
      <c r="H1" s="30"/>
      <c r="I1" s="30"/>
      <c r="J1" s="7"/>
      <c r="K1" s="7"/>
      <c r="L1" s="31"/>
      <c r="M1" s="31"/>
      <c r="N1" s="30"/>
      <c r="O1" s="30"/>
      <c r="P1" s="30"/>
      <c r="Q1" s="30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32"/>
      <c r="AH1" s="30"/>
    </row>
    <row r="2" spans="1:33" s="10" customFormat="1" ht="15.75">
      <c r="A2" s="42" t="s">
        <v>7</v>
      </c>
      <c r="B2" s="43"/>
      <c r="C2" s="43"/>
      <c r="D2" s="43"/>
      <c r="E2" s="43"/>
      <c r="F2" s="44" t="s">
        <v>0</v>
      </c>
      <c r="G2" s="44"/>
      <c r="H2" s="44"/>
      <c r="I2" s="44"/>
      <c r="J2" s="41"/>
      <c r="K2" s="41"/>
      <c r="L2" s="33"/>
      <c r="M2" s="34"/>
      <c r="N2" s="43" t="s">
        <v>28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5"/>
    </row>
    <row r="3" spans="1:35" s="14" customFormat="1" ht="94.5" customHeight="1">
      <c r="A3" s="11" t="s">
        <v>1</v>
      </c>
      <c r="B3" s="11" t="s">
        <v>29</v>
      </c>
      <c r="C3" s="19" t="s">
        <v>65</v>
      </c>
      <c r="D3" s="19" t="s">
        <v>8</v>
      </c>
      <c r="E3" s="19" t="s">
        <v>9</v>
      </c>
      <c r="F3" s="20" t="s">
        <v>14</v>
      </c>
      <c r="G3" s="20" t="s">
        <v>11</v>
      </c>
      <c r="H3" s="20" t="s">
        <v>4</v>
      </c>
      <c r="I3" s="20" t="s">
        <v>15</v>
      </c>
      <c r="J3" s="11" t="s">
        <v>16</v>
      </c>
      <c r="K3" s="11" t="s">
        <v>17</v>
      </c>
      <c r="L3" s="21"/>
      <c r="M3" s="22" t="s">
        <v>12</v>
      </c>
      <c r="N3" s="20" t="s">
        <v>18</v>
      </c>
      <c r="O3" s="11" t="s">
        <v>4</v>
      </c>
      <c r="P3" s="20" t="s">
        <v>19</v>
      </c>
      <c r="Q3" s="20" t="s">
        <v>4</v>
      </c>
      <c r="R3" s="11" t="s">
        <v>20</v>
      </c>
      <c r="S3" s="11" t="s">
        <v>4</v>
      </c>
      <c r="T3" s="11" t="s">
        <v>21</v>
      </c>
      <c r="U3" s="11" t="s">
        <v>4</v>
      </c>
      <c r="V3" s="11" t="s">
        <v>22</v>
      </c>
      <c r="W3" s="11" t="s">
        <v>4</v>
      </c>
      <c r="X3" s="11" t="s">
        <v>23</v>
      </c>
      <c r="Y3" s="11" t="s">
        <v>4</v>
      </c>
      <c r="Z3" s="11" t="s">
        <v>24</v>
      </c>
      <c r="AA3" s="19" t="s">
        <v>4</v>
      </c>
      <c r="AB3" s="11" t="s">
        <v>25</v>
      </c>
      <c r="AC3" s="11" t="s">
        <v>4</v>
      </c>
      <c r="AD3" s="11" t="s">
        <v>26</v>
      </c>
      <c r="AE3" s="11" t="s">
        <v>4</v>
      </c>
      <c r="AF3" s="11" t="s">
        <v>27</v>
      </c>
      <c r="AG3" s="23" t="s">
        <v>4</v>
      </c>
      <c r="AH3" s="24" t="s">
        <v>10</v>
      </c>
      <c r="AI3" s="11" t="s">
        <v>68</v>
      </c>
    </row>
    <row r="4" spans="1:45" s="17" customFormat="1" ht="18" customHeight="1">
      <c r="A4" s="1">
        <v>1</v>
      </c>
      <c r="B4" s="25" t="s">
        <v>41</v>
      </c>
      <c r="C4" s="25" t="s">
        <v>70</v>
      </c>
      <c r="D4" s="1" t="s">
        <v>42</v>
      </c>
      <c r="E4" s="1" t="s">
        <v>43</v>
      </c>
      <c r="F4" s="5" t="s">
        <v>5</v>
      </c>
      <c r="G4" s="5">
        <v>6.74</v>
      </c>
      <c r="H4" s="5">
        <f aca="true" t="shared" si="0" ref="H4:H13">G4*110</f>
        <v>741.4</v>
      </c>
      <c r="I4" s="5" t="s">
        <v>5</v>
      </c>
      <c r="J4" s="1" t="s">
        <v>5</v>
      </c>
      <c r="K4" s="1" t="s">
        <v>5</v>
      </c>
      <c r="L4" s="6" t="str">
        <f aca="true" t="shared" si="1" ref="L4:L13">IF(AND(F4="ΝΑΙ",IF(I4="ΝΑΙ",J4="ΝΑΙ",)*AND(K4="ΝΑΙ")),"ΟΚ","ΑΠΟΡΡΙΠΤΕΤΑΙ")</f>
        <v>ΟΚ</v>
      </c>
      <c r="M4" s="6" t="s">
        <v>5</v>
      </c>
      <c r="N4" s="5"/>
      <c r="O4" s="1">
        <f aca="true" t="shared" si="2" ref="O4:O13">IF(N4="ΝΑΙ",120,0)</f>
        <v>0</v>
      </c>
      <c r="P4" s="5"/>
      <c r="Q4" s="5">
        <f aca="true" t="shared" si="3" ref="Q4:Q13">IF(P4="ΝΑΙ",60,0)</f>
        <v>0</v>
      </c>
      <c r="R4" s="1"/>
      <c r="S4" s="1">
        <f aca="true" t="shared" si="4" ref="S4:S13">IF(R4="ΝΑΙ",250,0)</f>
        <v>0</v>
      </c>
      <c r="T4" s="1"/>
      <c r="U4" s="1">
        <f aca="true" t="shared" si="5" ref="U4:U13">IF(T4="ΝΑΙ",120,0)</f>
        <v>0</v>
      </c>
      <c r="V4" s="1"/>
      <c r="W4" s="1">
        <f aca="true" t="shared" si="6" ref="W4:W13">IF(V4="ΑΡΙΣΤΗ",70,IF(V4="ΠΟΛΥ ΚΑΛΗ",50,IF(V4="ΚΑΛΗ",30,)))</f>
        <v>0</v>
      </c>
      <c r="X4" s="1"/>
      <c r="Y4" s="1">
        <f aca="true" t="shared" si="7" ref="Y4:Y13">IF(X4="ΑΡΙΣΤΗ",70,IF(X4="ΠΟΛΥ ΚΑΛΗ",50,IF(X4="ΚΑΛΗ",30,)))</f>
        <v>0</v>
      </c>
      <c r="Z4" s="1" t="s">
        <v>3</v>
      </c>
      <c r="AA4" s="1">
        <f aca="true" t="shared" si="8" ref="AA4:AA13">IF(Z4="ΑΡΙΣΤΗ",70,IF(Z4="ΠΟΛΥ ΚΑΛΗ",50,IF(Z4="ΚΑΛΗ",30,)))</f>
        <v>30</v>
      </c>
      <c r="AB4" s="1"/>
      <c r="AC4" s="1">
        <f aca="true" t="shared" si="9" ref="AC4:AC13">IF(AB4="ΝΑΙ",150,0)</f>
        <v>0</v>
      </c>
      <c r="AD4" s="1">
        <v>24</v>
      </c>
      <c r="AE4" s="1">
        <f aca="true" t="shared" si="10" ref="AE4:AE13">AD4*17</f>
        <v>408</v>
      </c>
      <c r="AF4" s="1"/>
      <c r="AG4" s="3">
        <f aca="true" t="shared" si="11" ref="AG4:AG13">AF4*7</f>
        <v>0</v>
      </c>
      <c r="AH4" s="4">
        <f aca="true" t="shared" si="12" ref="AH4:AH13">H4+AC4+O4+Q4+S4+U4+Y4+AA4+AE4+AG4+W4</f>
        <v>1179.4</v>
      </c>
      <c r="AI4" s="1" t="s">
        <v>12</v>
      </c>
      <c r="AR4" s="17" t="s">
        <v>5</v>
      </c>
      <c r="AS4" s="17" t="s">
        <v>2</v>
      </c>
    </row>
    <row r="5" spans="1:45" s="17" customFormat="1" ht="15">
      <c r="A5" s="1">
        <v>2</v>
      </c>
      <c r="B5" s="25" t="s">
        <v>33</v>
      </c>
      <c r="C5" s="25" t="s">
        <v>67</v>
      </c>
      <c r="D5" s="1" t="s">
        <v>34</v>
      </c>
      <c r="E5" s="1" t="s">
        <v>35</v>
      </c>
      <c r="F5" s="5" t="s">
        <v>5</v>
      </c>
      <c r="G5" s="5">
        <v>7.9</v>
      </c>
      <c r="H5" s="5">
        <f>G5*110</f>
        <v>869</v>
      </c>
      <c r="I5" s="5" t="s">
        <v>5</v>
      </c>
      <c r="J5" s="1" t="s">
        <v>5</v>
      </c>
      <c r="K5" s="1" t="s">
        <v>5</v>
      </c>
      <c r="L5" s="6" t="str">
        <f>IF(AND(F5="ΝΑΙ",IF(I5="ΝΑΙ",J5="ΝΑΙ",)*AND(K5="ΝΑΙ")),"ΟΚ","ΑΠΟΡΡΙΠΤΕΤΑΙ")</f>
        <v>ΟΚ</v>
      </c>
      <c r="M5" s="6" t="s">
        <v>5</v>
      </c>
      <c r="N5" s="5"/>
      <c r="O5" s="1">
        <f>IF(N5="ΝΑΙ",120,0)</f>
        <v>0</v>
      </c>
      <c r="P5" s="5"/>
      <c r="Q5" s="5">
        <f>IF(P5="ΝΑΙ",60,0)</f>
        <v>0</v>
      </c>
      <c r="R5" s="1"/>
      <c r="S5" s="1">
        <f>IF(R5="ΝΑΙ",250,0)</f>
        <v>0</v>
      </c>
      <c r="T5" s="1"/>
      <c r="U5" s="1">
        <f>IF(T5="ΝΑΙ",120,0)</f>
        <v>0</v>
      </c>
      <c r="V5" s="1"/>
      <c r="W5" s="1">
        <f>IF(V5="ΑΡΙΣΤΗ",70,IF(V5="ΠΟΛΥ ΚΑΛΗ",50,IF(V5="ΚΑΛΗ",30,)))</f>
        <v>0</v>
      </c>
      <c r="X5" s="1"/>
      <c r="Y5" s="1">
        <f>IF(X5="ΑΡΙΣΤΗ",70,IF(X5="ΠΟΛΥ ΚΑΛΗ",50,IF(X5="ΚΑΛΗ",30,)))</f>
        <v>0</v>
      </c>
      <c r="Z5" s="1" t="s">
        <v>2</v>
      </c>
      <c r="AA5" s="1">
        <f>IF(Z5="ΑΡΙΣΤΗ",70,IF(Z5="ΠΟΛΥ ΚΑΛΗ",50,IF(Z5="ΚΑΛΗ",30,)))</f>
        <v>70</v>
      </c>
      <c r="AB5" s="1"/>
      <c r="AC5" s="1">
        <f>IF(AB5="ΝΑΙ",150,0)</f>
        <v>0</v>
      </c>
      <c r="AD5" s="1"/>
      <c r="AE5" s="1">
        <f>AD5*17</f>
        <v>0</v>
      </c>
      <c r="AF5" s="1"/>
      <c r="AG5" s="3">
        <f>AF5*7</f>
        <v>0</v>
      </c>
      <c r="AH5" s="4">
        <f>H5+AC5+O5+Q5+S5+U5+Y5+AA5+AE5+AG5+W5</f>
        <v>939</v>
      </c>
      <c r="AI5" s="1" t="s">
        <v>12</v>
      </c>
      <c r="AS5" s="17" t="s">
        <v>3</v>
      </c>
    </row>
    <row r="6" spans="1:45" s="17" customFormat="1" ht="18" customHeight="1">
      <c r="A6" s="1">
        <v>3</v>
      </c>
      <c r="B6" s="25" t="s">
        <v>62</v>
      </c>
      <c r="C6" s="25" t="s">
        <v>82</v>
      </c>
      <c r="D6" s="1" t="s">
        <v>63</v>
      </c>
      <c r="E6" s="1" t="s">
        <v>64</v>
      </c>
      <c r="F6" s="5" t="s">
        <v>5</v>
      </c>
      <c r="G6" s="5">
        <v>8.17</v>
      </c>
      <c r="H6" s="5">
        <f t="shared" si="0"/>
        <v>898.7</v>
      </c>
      <c r="I6" s="5" t="s">
        <v>5</v>
      </c>
      <c r="J6" s="1" t="s">
        <v>5</v>
      </c>
      <c r="K6" s="1" t="s">
        <v>5</v>
      </c>
      <c r="L6" s="6" t="str">
        <f t="shared" si="1"/>
        <v>ΟΚ</v>
      </c>
      <c r="M6" s="6"/>
      <c r="N6" s="5"/>
      <c r="O6" s="1">
        <f t="shared" si="2"/>
        <v>0</v>
      </c>
      <c r="P6" s="5"/>
      <c r="Q6" s="5">
        <f t="shared" si="3"/>
        <v>0</v>
      </c>
      <c r="R6" s="1"/>
      <c r="S6" s="1">
        <f t="shared" si="4"/>
        <v>0</v>
      </c>
      <c r="T6" s="1"/>
      <c r="U6" s="1">
        <f t="shared" si="5"/>
        <v>0</v>
      </c>
      <c r="V6" s="1" t="s">
        <v>3</v>
      </c>
      <c r="W6" s="1">
        <f t="shared" si="6"/>
        <v>30</v>
      </c>
      <c r="X6" s="1"/>
      <c r="Y6" s="1">
        <f t="shared" si="7"/>
        <v>0</v>
      </c>
      <c r="Z6" s="1" t="s">
        <v>3</v>
      </c>
      <c r="AA6" s="1">
        <f t="shared" si="8"/>
        <v>30</v>
      </c>
      <c r="AB6" s="1"/>
      <c r="AC6" s="1">
        <f t="shared" si="9"/>
        <v>0</v>
      </c>
      <c r="AD6" s="1">
        <v>6</v>
      </c>
      <c r="AE6" s="1">
        <f t="shared" si="10"/>
        <v>102</v>
      </c>
      <c r="AF6" s="1"/>
      <c r="AG6" s="3">
        <f t="shared" si="11"/>
        <v>0</v>
      </c>
      <c r="AH6" s="4">
        <f t="shared" si="12"/>
        <v>1060.7</v>
      </c>
      <c r="AI6" s="1"/>
      <c r="AR6" s="17" t="s">
        <v>5</v>
      </c>
      <c r="AS6" s="17" t="s">
        <v>2</v>
      </c>
    </row>
    <row r="7" spans="1:45" s="17" customFormat="1" ht="18" customHeight="1">
      <c r="A7" s="1">
        <v>4</v>
      </c>
      <c r="B7" s="25" t="s">
        <v>48</v>
      </c>
      <c r="C7" s="25" t="s">
        <v>74</v>
      </c>
      <c r="D7" s="1" t="s">
        <v>49</v>
      </c>
      <c r="E7" s="1" t="s">
        <v>50</v>
      </c>
      <c r="F7" s="5" t="s">
        <v>5</v>
      </c>
      <c r="G7" s="5">
        <v>6.42</v>
      </c>
      <c r="H7" s="5">
        <f t="shared" si="0"/>
        <v>706.2</v>
      </c>
      <c r="I7" s="5" t="s">
        <v>5</v>
      </c>
      <c r="J7" s="1" t="s">
        <v>5</v>
      </c>
      <c r="K7" s="1" t="s">
        <v>5</v>
      </c>
      <c r="L7" s="6" t="str">
        <f t="shared" si="1"/>
        <v>ΟΚ</v>
      </c>
      <c r="M7" s="6"/>
      <c r="N7" s="5"/>
      <c r="O7" s="1">
        <f t="shared" si="2"/>
        <v>0</v>
      </c>
      <c r="P7" s="5"/>
      <c r="Q7" s="5">
        <f t="shared" si="3"/>
        <v>0</v>
      </c>
      <c r="R7" s="1"/>
      <c r="S7" s="1">
        <f t="shared" si="4"/>
        <v>0</v>
      </c>
      <c r="T7" s="1"/>
      <c r="U7" s="1">
        <f t="shared" si="5"/>
        <v>0</v>
      </c>
      <c r="V7" s="1" t="s">
        <v>3</v>
      </c>
      <c r="W7" s="1">
        <f t="shared" si="6"/>
        <v>30</v>
      </c>
      <c r="X7" s="1"/>
      <c r="Y7" s="1">
        <f t="shared" si="7"/>
        <v>0</v>
      </c>
      <c r="Z7" s="1" t="s">
        <v>3</v>
      </c>
      <c r="AA7" s="1">
        <f t="shared" si="8"/>
        <v>30</v>
      </c>
      <c r="AB7" s="1"/>
      <c r="AC7" s="1">
        <f t="shared" si="9"/>
        <v>0</v>
      </c>
      <c r="AD7" s="1">
        <v>12</v>
      </c>
      <c r="AE7" s="1">
        <f t="shared" si="10"/>
        <v>204</v>
      </c>
      <c r="AF7" s="1"/>
      <c r="AG7" s="3">
        <f t="shared" si="11"/>
        <v>0</v>
      </c>
      <c r="AH7" s="4">
        <f t="shared" si="12"/>
        <v>970.2</v>
      </c>
      <c r="AI7" s="1"/>
      <c r="AR7" s="17" t="s">
        <v>13</v>
      </c>
      <c r="AS7" s="17" t="s">
        <v>6</v>
      </c>
    </row>
    <row r="8" spans="1:45" s="17" customFormat="1" ht="18" customHeight="1">
      <c r="A8" s="1">
        <v>5</v>
      </c>
      <c r="B8" s="25" t="s">
        <v>45</v>
      </c>
      <c r="C8" s="25" t="s">
        <v>73</v>
      </c>
      <c r="D8" s="1" t="s">
        <v>46</v>
      </c>
      <c r="E8" s="1" t="s">
        <v>47</v>
      </c>
      <c r="F8" s="5" t="s">
        <v>5</v>
      </c>
      <c r="G8" s="5">
        <v>7.75</v>
      </c>
      <c r="H8" s="5">
        <f t="shared" si="0"/>
        <v>852.5</v>
      </c>
      <c r="I8" s="5" t="s">
        <v>5</v>
      </c>
      <c r="J8" s="1" t="s">
        <v>5</v>
      </c>
      <c r="K8" s="1" t="s">
        <v>5</v>
      </c>
      <c r="L8" s="6" t="str">
        <f t="shared" si="1"/>
        <v>ΟΚ</v>
      </c>
      <c r="M8" s="6"/>
      <c r="N8" s="5"/>
      <c r="O8" s="1">
        <f t="shared" si="2"/>
        <v>0</v>
      </c>
      <c r="P8" s="5"/>
      <c r="Q8" s="5">
        <f t="shared" si="3"/>
        <v>0</v>
      </c>
      <c r="R8" s="1"/>
      <c r="S8" s="1">
        <f t="shared" si="4"/>
        <v>0</v>
      </c>
      <c r="T8" s="1"/>
      <c r="U8" s="1">
        <f t="shared" si="5"/>
        <v>0</v>
      </c>
      <c r="V8" s="1" t="s">
        <v>3</v>
      </c>
      <c r="W8" s="1">
        <f t="shared" si="6"/>
        <v>30</v>
      </c>
      <c r="X8" s="1"/>
      <c r="Y8" s="1">
        <f t="shared" si="7"/>
        <v>0</v>
      </c>
      <c r="Z8" s="1" t="s">
        <v>3</v>
      </c>
      <c r="AA8" s="1">
        <f t="shared" si="8"/>
        <v>30</v>
      </c>
      <c r="AB8" s="1"/>
      <c r="AC8" s="1">
        <f t="shared" si="9"/>
        <v>0</v>
      </c>
      <c r="AD8" s="1"/>
      <c r="AE8" s="1">
        <f t="shared" si="10"/>
        <v>0</v>
      </c>
      <c r="AF8" s="1"/>
      <c r="AG8" s="3">
        <f t="shared" si="11"/>
        <v>0</v>
      </c>
      <c r="AH8" s="4">
        <f t="shared" si="12"/>
        <v>912.5</v>
      </c>
      <c r="AI8" s="1"/>
      <c r="AR8" s="17" t="s">
        <v>13</v>
      </c>
      <c r="AS8" s="17" t="s">
        <v>6</v>
      </c>
    </row>
    <row r="9" spans="1:35" s="17" customFormat="1" ht="18" customHeight="1">
      <c r="A9" s="1">
        <v>6</v>
      </c>
      <c r="B9" s="15" t="s">
        <v>51</v>
      </c>
      <c r="C9" s="15" t="s">
        <v>75</v>
      </c>
      <c r="D9" s="16" t="s">
        <v>52</v>
      </c>
      <c r="E9" s="16" t="s">
        <v>53</v>
      </c>
      <c r="F9" s="5" t="s">
        <v>5</v>
      </c>
      <c r="G9" s="5">
        <v>7.87</v>
      </c>
      <c r="H9" s="5">
        <f t="shared" si="0"/>
        <v>865.7</v>
      </c>
      <c r="I9" s="5" t="s">
        <v>5</v>
      </c>
      <c r="J9" s="1" t="s">
        <v>5</v>
      </c>
      <c r="K9" s="1" t="s">
        <v>5</v>
      </c>
      <c r="L9" s="6" t="str">
        <f t="shared" si="1"/>
        <v>ΟΚ</v>
      </c>
      <c r="M9" s="6"/>
      <c r="N9" s="5"/>
      <c r="O9" s="1">
        <f t="shared" si="2"/>
        <v>0</v>
      </c>
      <c r="P9" s="5"/>
      <c r="Q9" s="5">
        <f t="shared" si="3"/>
        <v>0</v>
      </c>
      <c r="R9" s="1"/>
      <c r="S9" s="1">
        <f t="shared" si="4"/>
        <v>0</v>
      </c>
      <c r="T9" s="1"/>
      <c r="U9" s="1">
        <f t="shared" si="5"/>
        <v>0</v>
      </c>
      <c r="V9" s="1" t="s">
        <v>3</v>
      </c>
      <c r="W9" s="1">
        <f t="shared" si="6"/>
        <v>30</v>
      </c>
      <c r="X9" s="1"/>
      <c r="Y9" s="1">
        <f t="shared" si="7"/>
        <v>0</v>
      </c>
      <c r="Z9" s="1" t="s">
        <v>3</v>
      </c>
      <c r="AA9" s="1">
        <f t="shared" si="8"/>
        <v>30</v>
      </c>
      <c r="AB9" s="1"/>
      <c r="AC9" s="1">
        <f t="shared" si="9"/>
        <v>0</v>
      </c>
      <c r="AD9" s="1"/>
      <c r="AE9" s="1">
        <f t="shared" si="10"/>
        <v>0</v>
      </c>
      <c r="AF9" s="1"/>
      <c r="AG9" s="3">
        <f t="shared" si="11"/>
        <v>0</v>
      </c>
      <c r="AH9" s="4">
        <f t="shared" si="12"/>
        <v>925.7</v>
      </c>
      <c r="AI9" s="1"/>
    </row>
    <row r="10" spans="1:35" s="17" customFormat="1" ht="18" customHeight="1">
      <c r="A10" s="1">
        <v>7</v>
      </c>
      <c r="B10" s="25" t="s">
        <v>36</v>
      </c>
      <c r="C10" s="25" t="s">
        <v>71</v>
      </c>
      <c r="D10" s="1" t="s">
        <v>37</v>
      </c>
      <c r="E10" s="1" t="s">
        <v>38</v>
      </c>
      <c r="F10" s="5" t="s">
        <v>5</v>
      </c>
      <c r="G10" s="5">
        <v>7.14</v>
      </c>
      <c r="H10" s="5">
        <f t="shared" si="0"/>
        <v>785.4</v>
      </c>
      <c r="I10" s="5" t="s">
        <v>5</v>
      </c>
      <c r="J10" s="1" t="s">
        <v>5</v>
      </c>
      <c r="K10" s="1" t="s">
        <v>5</v>
      </c>
      <c r="L10" s="6" t="str">
        <f t="shared" si="1"/>
        <v>ΟΚ</v>
      </c>
      <c r="M10" s="6"/>
      <c r="N10" s="5"/>
      <c r="O10" s="1">
        <f t="shared" si="2"/>
        <v>0</v>
      </c>
      <c r="P10" s="5"/>
      <c r="Q10" s="5">
        <f t="shared" si="3"/>
        <v>0</v>
      </c>
      <c r="R10" s="1"/>
      <c r="S10" s="1">
        <f t="shared" si="4"/>
        <v>0</v>
      </c>
      <c r="T10" s="1"/>
      <c r="U10" s="1">
        <f t="shared" si="5"/>
        <v>0</v>
      </c>
      <c r="V10" s="1"/>
      <c r="W10" s="1">
        <f t="shared" si="6"/>
        <v>0</v>
      </c>
      <c r="X10" s="1"/>
      <c r="Y10" s="1">
        <f t="shared" si="7"/>
        <v>0</v>
      </c>
      <c r="Z10" s="1" t="s">
        <v>3</v>
      </c>
      <c r="AA10" s="1">
        <f t="shared" si="8"/>
        <v>30</v>
      </c>
      <c r="AB10" s="1"/>
      <c r="AC10" s="1">
        <f t="shared" si="9"/>
        <v>0</v>
      </c>
      <c r="AD10" s="1"/>
      <c r="AE10" s="1">
        <f t="shared" si="10"/>
        <v>0</v>
      </c>
      <c r="AF10" s="1"/>
      <c r="AG10" s="3">
        <f t="shared" si="11"/>
        <v>0</v>
      </c>
      <c r="AH10" s="4">
        <f t="shared" si="12"/>
        <v>815.4</v>
      </c>
      <c r="AI10" s="1"/>
    </row>
    <row r="11" spans="1:35" s="17" customFormat="1" ht="18" customHeight="1">
      <c r="A11" s="1">
        <v>8</v>
      </c>
      <c r="B11" s="25" t="s">
        <v>59</v>
      </c>
      <c r="C11" s="25" t="s">
        <v>81</v>
      </c>
      <c r="D11" s="1" t="s">
        <v>60</v>
      </c>
      <c r="E11" s="1" t="s">
        <v>61</v>
      </c>
      <c r="F11" s="5" t="s">
        <v>5</v>
      </c>
      <c r="G11" s="5">
        <v>6.39</v>
      </c>
      <c r="H11" s="5">
        <f t="shared" si="0"/>
        <v>702.9</v>
      </c>
      <c r="I11" s="5" t="s">
        <v>5</v>
      </c>
      <c r="J11" s="1" t="s">
        <v>5</v>
      </c>
      <c r="K11" s="1" t="s">
        <v>5</v>
      </c>
      <c r="L11" s="6" t="str">
        <f t="shared" si="1"/>
        <v>ΟΚ</v>
      </c>
      <c r="M11" s="6"/>
      <c r="N11" s="5"/>
      <c r="O11" s="1">
        <f t="shared" si="2"/>
        <v>0</v>
      </c>
      <c r="P11" s="5"/>
      <c r="Q11" s="5">
        <f t="shared" si="3"/>
        <v>0</v>
      </c>
      <c r="R11" s="1"/>
      <c r="S11" s="1">
        <f t="shared" si="4"/>
        <v>0</v>
      </c>
      <c r="T11" s="1"/>
      <c r="U11" s="1">
        <f t="shared" si="5"/>
        <v>0</v>
      </c>
      <c r="V11" s="1" t="s">
        <v>3</v>
      </c>
      <c r="W11" s="1">
        <f t="shared" si="6"/>
        <v>30</v>
      </c>
      <c r="X11" s="1"/>
      <c r="Y11" s="1">
        <f t="shared" si="7"/>
        <v>0</v>
      </c>
      <c r="Z11" s="1" t="s">
        <v>3</v>
      </c>
      <c r="AA11" s="1">
        <f t="shared" si="8"/>
        <v>30</v>
      </c>
      <c r="AB11" s="1"/>
      <c r="AC11" s="1">
        <f t="shared" si="9"/>
        <v>0</v>
      </c>
      <c r="AD11" s="1">
        <v>4</v>
      </c>
      <c r="AE11" s="1">
        <f t="shared" si="10"/>
        <v>68</v>
      </c>
      <c r="AF11" s="1"/>
      <c r="AG11" s="3">
        <f t="shared" si="11"/>
        <v>0</v>
      </c>
      <c r="AH11" s="4">
        <f t="shared" si="12"/>
        <v>830.9</v>
      </c>
      <c r="AI11" s="1"/>
    </row>
    <row r="12" spans="1:35" s="17" customFormat="1" ht="18" customHeight="1">
      <c r="A12" s="1">
        <v>9</v>
      </c>
      <c r="B12" s="15" t="s">
        <v>39</v>
      </c>
      <c r="C12" s="15" t="s">
        <v>69</v>
      </c>
      <c r="D12" s="16" t="s">
        <v>40</v>
      </c>
      <c r="E12" s="16" t="s">
        <v>38</v>
      </c>
      <c r="F12" s="5" t="s">
        <v>5</v>
      </c>
      <c r="G12" s="5">
        <v>6.68</v>
      </c>
      <c r="H12" s="5">
        <f t="shared" si="0"/>
        <v>734.8</v>
      </c>
      <c r="I12" s="5" t="s">
        <v>5</v>
      </c>
      <c r="J12" s="1" t="s">
        <v>5</v>
      </c>
      <c r="K12" s="1" t="s">
        <v>5</v>
      </c>
      <c r="L12" s="6" t="str">
        <f t="shared" si="1"/>
        <v>ΟΚ</v>
      </c>
      <c r="M12" s="6"/>
      <c r="N12" s="5"/>
      <c r="O12" s="1">
        <f t="shared" si="2"/>
        <v>0</v>
      </c>
      <c r="P12" s="5"/>
      <c r="Q12" s="5">
        <f t="shared" si="3"/>
        <v>0</v>
      </c>
      <c r="R12" s="1"/>
      <c r="S12" s="1">
        <f t="shared" si="4"/>
        <v>0</v>
      </c>
      <c r="T12" s="1"/>
      <c r="U12" s="1">
        <f t="shared" si="5"/>
        <v>0</v>
      </c>
      <c r="V12" s="1"/>
      <c r="W12" s="1">
        <f t="shared" si="6"/>
        <v>0</v>
      </c>
      <c r="X12" s="1"/>
      <c r="Y12" s="1">
        <f t="shared" si="7"/>
        <v>0</v>
      </c>
      <c r="Z12" s="1" t="s">
        <v>3</v>
      </c>
      <c r="AA12" s="1">
        <f t="shared" si="8"/>
        <v>30</v>
      </c>
      <c r="AB12" s="1"/>
      <c r="AC12" s="1">
        <f t="shared" si="9"/>
        <v>0</v>
      </c>
      <c r="AD12" s="1"/>
      <c r="AE12" s="1">
        <f t="shared" si="10"/>
        <v>0</v>
      </c>
      <c r="AF12" s="1"/>
      <c r="AG12" s="3">
        <f t="shared" si="11"/>
        <v>0</v>
      </c>
      <c r="AH12" s="4">
        <f t="shared" si="12"/>
        <v>764.8</v>
      </c>
      <c r="AI12" s="25"/>
    </row>
    <row r="13" spans="1:35" s="17" customFormat="1" ht="15">
      <c r="A13" s="1">
        <v>10</v>
      </c>
      <c r="B13" s="25" t="s">
        <v>30</v>
      </c>
      <c r="C13" s="25" t="s">
        <v>66</v>
      </c>
      <c r="D13" s="1" t="s">
        <v>31</v>
      </c>
      <c r="E13" s="1" t="s">
        <v>32</v>
      </c>
      <c r="F13" s="5" t="s">
        <v>5</v>
      </c>
      <c r="G13" s="5">
        <v>6.48</v>
      </c>
      <c r="H13" s="5">
        <f t="shared" si="0"/>
        <v>712.8000000000001</v>
      </c>
      <c r="I13" s="5" t="s">
        <v>5</v>
      </c>
      <c r="J13" s="1" t="s">
        <v>5</v>
      </c>
      <c r="K13" s="1" t="s">
        <v>5</v>
      </c>
      <c r="L13" s="6" t="str">
        <f t="shared" si="1"/>
        <v>ΟΚ</v>
      </c>
      <c r="M13" s="6"/>
      <c r="N13" s="5"/>
      <c r="O13" s="1">
        <f t="shared" si="2"/>
        <v>0</v>
      </c>
      <c r="P13" s="5"/>
      <c r="Q13" s="5">
        <f t="shared" si="3"/>
        <v>0</v>
      </c>
      <c r="R13" s="1"/>
      <c r="S13" s="1">
        <f t="shared" si="4"/>
        <v>0</v>
      </c>
      <c r="T13" s="1"/>
      <c r="U13" s="1">
        <f t="shared" si="5"/>
        <v>0</v>
      </c>
      <c r="V13" s="1"/>
      <c r="W13" s="1">
        <f t="shared" si="6"/>
        <v>0</v>
      </c>
      <c r="X13" s="1"/>
      <c r="Y13" s="1">
        <f t="shared" si="7"/>
        <v>0</v>
      </c>
      <c r="Z13" s="1" t="s">
        <v>3</v>
      </c>
      <c r="AA13" s="1">
        <f t="shared" si="8"/>
        <v>30</v>
      </c>
      <c r="AB13" s="1"/>
      <c r="AC13" s="1">
        <f t="shared" si="9"/>
        <v>0</v>
      </c>
      <c r="AD13" s="1"/>
      <c r="AE13" s="1">
        <f t="shared" si="10"/>
        <v>0</v>
      </c>
      <c r="AF13" s="1"/>
      <c r="AG13" s="3">
        <f t="shared" si="11"/>
        <v>0</v>
      </c>
      <c r="AH13" s="4">
        <f t="shared" si="12"/>
        <v>742.8000000000001</v>
      </c>
      <c r="AI13" s="25"/>
    </row>
    <row r="14" ht="15">
      <c r="B14" s="35"/>
    </row>
    <row r="15" ht="15">
      <c r="B15" s="35"/>
    </row>
  </sheetData>
  <sheetProtection password="EB34" sheet="1" objects="1" scenarios="1"/>
  <mergeCells count="4">
    <mergeCell ref="A1:E1"/>
    <mergeCell ref="A2:E2"/>
    <mergeCell ref="F2:K2"/>
    <mergeCell ref="N2:AG2"/>
  </mergeCells>
  <dataValidations count="5">
    <dataValidation type="decimal" allowBlank="1" showInputMessage="1" showErrorMessage="1" sqref="G4:G13">
      <formula1>5</formula1>
      <formula2>10</formula2>
    </dataValidation>
    <dataValidation type="whole" allowBlank="1" showInputMessage="1" showErrorMessage="1" errorTitle="ΠΡΟΣΟΧΗ!" error="ΑΠΟ 1 ΕΩΣ 24 ΜΗΝΕΣ" sqref="AD4:AD13">
      <formula1>1</formula1>
      <formula2>24</formula2>
    </dataValidation>
    <dataValidation type="list" allowBlank="1" showInputMessage="1" showErrorMessage="1" sqref="P4:P13 I4:K13 R4:R13 AB4:AB13 F4:F13 M4:N13 T4:T13">
      <formula1>$AR$4:$AR$8</formula1>
    </dataValidation>
    <dataValidation type="list" allowBlank="1" showInputMessage="1" showErrorMessage="1" sqref="V4:V13 X4:X13 Z4:Z13">
      <formula1>$AS$4:$AS$4</formula1>
    </dataValidation>
    <dataValidation type="whole" allowBlank="1" showInputMessage="1" showErrorMessage="1" errorTitle="ΠΡΟΣΟΧΗ!" error="ΑΠΟ 1 ΕΩΣ 84 ΜΗΝΕΣ" sqref="AF4:AF13">
      <formula1>1</formula1>
      <formula2>84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4.8515625" style="8" customWidth="1"/>
    <col min="2" max="3" width="16.7109375" style="8" customWidth="1"/>
    <col min="4" max="4" width="24.28125" style="8" customWidth="1"/>
    <col min="5" max="12" width="9.140625" style="8" customWidth="1"/>
    <col min="13" max="14" width="9.140625" style="8" hidden="1" customWidth="1"/>
    <col min="15" max="16384" width="9.140625" style="8" customWidth="1"/>
  </cols>
  <sheetData>
    <row r="1" spans="1:4" ht="46.5" customHeight="1">
      <c r="A1" s="51" t="s">
        <v>91</v>
      </c>
      <c r="B1" s="52"/>
      <c r="C1" s="52"/>
      <c r="D1" s="53"/>
    </row>
    <row r="2" spans="1:4" s="10" customFormat="1" ht="15.75" customHeight="1">
      <c r="A2" s="41" t="s">
        <v>7</v>
      </c>
      <c r="B2" s="41"/>
      <c r="C2" s="41"/>
      <c r="D2" s="28"/>
    </row>
    <row r="3" spans="1:4" s="14" customFormat="1" ht="94.5" customHeight="1">
      <c r="A3" s="11" t="s">
        <v>1</v>
      </c>
      <c r="B3" s="11" t="s">
        <v>29</v>
      </c>
      <c r="C3" s="11" t="s">
        <v>65</v>
      </c>
      <c r="D3" s="11" t="s">
        <v>83</v>
      </c>
    </row>
    <row r="4" spans="1:4" ht="15">
      <c r="A4" s="7">
        <v>1</v>
      </c>
      <c r="B4" s="11" t="s">
        <v>44</v>
      </c>
      <c r="C4" s="11" t="s">
        <v>72</v>
      </c>
      <c r="D4" s="36">
        <v>150</v>
      </c>
    </row>
    <row r="5" spans="1:4" ht="15">
      <c r="A5" s="7">
        <v>2</v>
      </c>
      <c r="B5" s="11" t="s">
        <v>54</v>
      </c>
      <c r="C5" s="11" t="s">
        <v>76</v>
      </c>
      <c r="D5" s="36">
        <v>150</v>
      </c>
    </row>
    <row r="6" spans="1:4" ht="15">
      <c r="A6" s="7">
        <v>3</v>
      </c>
      <c r="B6" s="11" t="s">
        <v>55</v>
      </c>
      <c r="C6" s="11" t="s">
        <v>77</v>
      </c>
      <c r="D6" s="36">
        <v>150</v>
      </c>
    </row>
    <row r="7" spans="1:4" ht="15">
      <c r="A7" s="7">
        <v>4</v>
      </c>
      <c r="B7" s="11" t="s">
        <v>56</v>
      </c>
      <c r="C7" s="11" t="s">
        <v>78</v>
      </c>
      <c r="D7" s="36">
        <v>150</v>
      </c>
    </row>
    <row r="8" spans="1:4" s="17" customFormat="1" ht="15">
      <c r="A8" s="1">
        <v>5</v>
      </c>
      <c r="B8" s="15" t="s">
        <v>57</v>
      </c>
      <c r="C8" s="15" t="s">
        <v>79</v>
      </c>
      <c r="D8" s="36">
        <v>150</v>
      </c>
    </row>
    <row r="9" spans="1:4" ht="15">
      <c r="A9" s="7">
        <v>6</v>
      </c>
      <c r="B9" s="11" t="s">
        <v>58</v>
      </c>
      <c r="C9" s="11" t="s">
        <v>80</v>
      </c>
      <c r="D9" s="36" t="s">
        <v>88</v>
      </c>
    </row>
  </sheetData>
  <sheetProtection password="91FB" sheet="1" objects="1" scenarios="1"/>
  <mergeCells count="2">
    <mergeCell ref="A2:C2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Aggelopoulos</dc:creator>
  <cp:keywords/>
  <dc:description/>
  <cp:lastModifiedBy>Theodoros Aggelopoulos</cp:lastModifiedBy>
  <cp:lastPrinted>2018-07-11T08:00:05Z</cp:lastPrinted>
  <dcterms:created xsi:type="dcterms:W3CDTF">2017-10-23T05:29:48Z</dcterms:created>
  <dcterms:modified xsi:type="dcterms:W3CDTF">2018-12-05T09:32:57Z</dcterms:modified>
  <cp:category/>
  <cp:version/>
  <cp:contentType/>
  <cp:contentStatus/>
</cp:coreProperties>
</file>